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15600" windowHeight="10560"/>
  </bookViews>
  <sheets>
    <sheet name="ТРАФАРЕТ" sheetId="1" r:id="rId1"/>
  </sheets>
  <calcPr calcId="145621" fullPrecision="0" calcOnSave="0"/>
</workbook>
</file>

<file path=xl/calcChain.xml><?xml version="1.0" encoding="utf-8"?>
<calcChain xmlns="http://schemas.openxmlformats.org/spreadsheetml/2006/main">
  <c r="G22" i="1" l="1"/>
  <c r="G21" i="1"/>
  <c r="G25" i="1"/>
  <c r="G28" i="1"/>
  <c r="G31" i="1"/>
  <c r="G34" i="1"/>
  <c r="G42" i="1"/>
  <c r="G46" i="1"/>
  <c r="G45" i="1"/>
  <c r="G52" i="1"/>
  <c r="G51" i="1"/>
  <c r="G50" i="1"/>
  <c r="G61" i="1"/>
  <c r="G60" i="1"/>
  <c r="G59" i="1"/>
  <c r="G58" i="1"/>
  <c r="G57" i="1"/>
  <c r="G56" i="1"/>
  <c r="G55" i="1"/>
  <c r="G67" i="1"/>
  <c r="G74" i="1"/>
  <c r="G73" i="1"/>
  <c r="G78" i="1"/>
  <c r="G77" i="1"/>
  <c r="G91" i="1"/>
  <c r="G90" i="1"/>
  <c r="G89" i="1"/>
  <c r="G112" i="1"/>
  <c r="G111" i="1"/>
  <c r="G110" i="1"/>
  <c r="G109" i="1"/>
  <c r="G108" i="1"/>
  <c r="G119" i="1"/>
  <c r="G118" i="1"/>
  <c r="G117" i="1"/>
  <c r="G116" i="1"/>
  <c r="G115" i="1"/>
  <c r="D17" i="1" l="1"/>
  <c r="D16" i="1" s="1"/>
  <c r="D94" i="1" s="1"/>
  <c r="E17" i="1"/>
  <c r="E16" i="1" s="1"/>
  <c r="F17" i="1"/>
  <c r="F16" i="1" s="1"/>
  <c r="F94" i="1" s="1"/>
  <c r="G17" i="1"/>
  <c r="G18" i="1"/>
  <c r="D20" i="1"/>
  <c r="E20" i="1"/>
  <c r="F20" i="1"/>
  <c r="G20" i="1"/>
  <c r="D24" i="1"/>
  <c r="E24" i="1"/>
  <c r="F24" i="1"/>
  <c r="G24" i="1"/>
  <c r="D27" i="1"/>
  <c r="E27" i="1"/>
  <c r="F27" i="1"/>
  <c r="G27" i="1"/>
  <c r="D30" i="1"/>
  <c r="E30" i="1"/>
  <c r="F30" i="1"/>
  <c r="G30" i="1"/>
  <c r="D33" i="1"/>
  <c r="E33" i="1"/>
  <c r="F33" i="1"/>
  <c r="G33" i="1"/>
  <c r="D41" i="1"/>
  <c r="E41" i="1"/>
  <c r="F41" i="1"/>
  <c r="G41" i="1"/>
  <c r="D44" i="1"/>
  <c r="E44" i="1"/>
  <c r="F44" i="1"/>
  <c r="G44" i="1"/>
  <c r="D49" i="1"/>
  <c r="D48" i="1" s="1"/>
  <c r="E49" i="1"/>
  <c r="E48" i="1" s="1"/>
  <c r="F49" i="1"/>
  <c r="F48" i="1" s="1"/>
  <c r="G49" i="1"/>
  <c r="G48" i="1" s="1"/>
  <c r="D54" i="1"/>
  <c r="E54" i="1"/>
  <c r="F54" i="1"/>
  <c r="G54" i="1"/>
  <c r="D63" i="1"/>
  <c r="E63" i="1"/>
  <c r="F63" i="1"/>
  <c r="G63" i="1"/>
  <c r="G64" i="1"/>
  <c r="D66" i="1"/>
  <c r="E66" i="1"/>
  <c r="F66" i="1"/>
  <c r="G66" i="1"/>
  <c r="D69" i="1"/>
  <c r="E69" i="1"/>
  <c r="F69" i="1"/>
  <c r="G70" i="1"/>
  <c r="G69" i="1" s="1"/>
  <c r="D72" i="1"/>
  <c r="E72" i="1"/>
  <c r="F72" i="1"/>
  <c r="G72" i="1"/>
  <c r="D76" i="1"/>
  <c r="E76" i="1"/>
  <c r="F76" i="1"/>
  <c r="G76" i="1"/>
  <c r="D80" i="1"/>
  <c r="E80" i="1"/>
  <c r="F80" i="1"/>
  <c r="G81" i="1"/>
  <c r="G80" i="1" s="1"/>
  <c r="D88" i="1"/>
  <c r="E88" i="1"/>
  <c r="F88" i="1"/>
  <c r="G88" i="1"/>
  <c r="G95" i="1"/>
  <c r="D97" i="1"/>
  <c r="E97" i="1"/>
  <c r="F97" i="1"/>
  <c r="G98" i="1"/>
  <c r="G97" i="1" s="1"/>
  <c r="G96" i="1" s="1"/>
  <c r="G99" i="1"/>
  <c r="D100" i="1"/>
  <c r="E100" i="1"/>
  <c r="F100" i="1"/>
  <c r="G101" i="1"/>
  <c r="G102" i="1"/>
  <c r="G100" i="1" s="1"/>
  <c r="D103" i="1"/>
  <c r="E103" i="1"/>
  <c r="F103" i="1"/>
  <c r="G104" i="1"/>
  <c r="G103" i="1" s="1"/>
  <c r="G105" i="1"/>
  <c r="D107" i="1"/>
  <c r="D106" i="1"/>
  <c r="E107" i="1"/>
  <c r="F107" i="1"/>
  <c r="F106" i="1"/>
  <c r="G107" i="1"/>
  <c r="D114" i="1"/>
  <c r="E114" i="1"/>
  <c r="E106" i="1" s="1"/>
  <c r="E96" i="1" s="1"/>
  <c r="F114" i="1"/>
  <c r="G114" i="1"/>
  <c r="G106" i="1" s="1"/>
  <c r="D121" i="1"/>
  <c r="E121" i="1"/>
  <c r="F121" i="1"/>
  <c r="G122" i="1"/>
  <c r="G123" i="1"/>
  <c r="G121" i="1"/>
  <c r="D124" i="1"/>
  <c r="E124" i="1"/>
  <c r="F124" i="1"/>
  <c r="G124" i="1"/>
  <c r="G130" i="1"/>
  <c r="G131" i="1"/>
  <c r="G132" i="1"/>
  <c r="D135" i="1"/>
  <c r="D134" i="1" s="1"/>
  <c r="D133" i="1" s="1"/>
  <c r="E135" i="1"/>
  <c r="E134" i="1" s="1"/>
  <c r="F135" i="1"/>
  <c r="F134" i="1" s="1"/>
  <c r="G136" i="1"/>
  <c r="G135" i="1"/>
  <c r="G134" i="1" s="1"/>
  <c r="G137" i="1"/>
  <c r="D138" i="1"/>
  <c r="E138" i="1"/>
  <c r="F138" i="1"/>
  <c r="G139" i="1"/>
  <c r="G138" i="1"/>
  <c r="G140" i="1"/>
  <c r="D141" i="1"/>
  <c r="E141" i="1"/>
  <c r="F141" i="1"/>
  <c r="G142" i="1"/>
  <c r="G141" i="1"/>
  <c r="G143" i="1"/>
  <c r="D144" i="1"/>
  <c r="E144" i="1"/>
  <c r="F144" i="1"/>
  <c r="G145" i="1"/>
  <c r="G144" i="1"/>
  <c r="G146" i="1"/>
  <c r="D147" i="1"/>
  <c r="E147" i="1"/>
  <c r="F147" i="1"/>
  <c r="G148" i="1"/>
  <c r="G147" i="1"/>
  <c r="G149" i="1"/>
  <c r="D150" i="1"/>
  <c r="E150" i="1"/>
  <c r="F150" i="1"/>
  <c r="G151" i="1"/>
  <c r="G150" i="1"/>
  <c r="G152" i="1"/>
  <c r="D159" i="1"/>
  <c r="D158" i="1" s="1"/>
  <c r="E159" i="1"/>
  <c r="E158" i="1" s="1"/>
  <c r="F159" i="1"/>
  <c r="F158" i="1" s="1"/>
  <c r="G160" i="1"/>
  <c r="G159" i="1" s="1"/>
  <c r="G158" i="1" s="1"/>
  <c r="G161" i="1"/>
  <c r="D162" i="1"/>
  <c r="E162" i="1"/>
  <c r="F162" i="1"/>
  <c r="G163" i="1"/>
  <c r="G162" i="1" s="1"/>
  <c r="G164" i="1"/>
  <c r="D165" i="1"/>
  <c r="E165" i="1"/>
  <c r="F165" i="1"/>
  <c r="G166" i="1"/>
  <c r="G165" i="1" s="1"/>
  <c r="G167" i="1"/>
  <c r="G168" i="1"/>
  <c r="G169" i="1"/>
  <c r="G16" i="1"/>
  <c r="G94" i="1" s="1"/>
  <c r="D96" i="1"/>
  <c r="F96" i="1"/>
  <c r="F133" i="1" l="1"/>
  <c r="F93" i="1" s="1"/>
  <c r="E133" i="1"/>
  <c r="E93" i="1"/>
  <c r="D93" i="1"/>
  <c r="G133" i="1"/>
  <c r="G93" i="1" s="1"/>
  <c r="E94" i="1"/>
</calcChain>
</file>

<file path=xl/sharedStrings.xml><?xml version="1.0" encoding="utf-8"?>
<sst xmlns="http://schemas.openxmlformats.org/spreadsheetml/2006/main" count="479" uniqueCount="338">
  <si>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</si>
  <si>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</si>
  <si>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</si>
  <si>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</si>
  <si>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</si>
  <si>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</si>
  <si>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</si>
  <si>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</si>
  <si>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</si>
  <si>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</si>
  <si>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</si>
  <si>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</si>
  <si>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</si>
  <si>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</si>
  <si>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</si>
  <si>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</si>
  <si>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</si>
  <si>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</si>
  <si>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</si>
  <si>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</si>
  <si>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</si>
  <si>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</si>
  <si>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</si>
  <si>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</si>
  <si>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</si>
  <si>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</si>
  <si>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</si>
  <si>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</si>
  <si>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</si>
  <si>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</si>
  <si>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</si>
  <si>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</si>
  <si>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</si>
  <si>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</si>
  <si>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</si>
  <si>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</si>
  <si>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</si>
  <si>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</si>
  <si>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</si>
  <si>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</si>
  <si>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</si>
  <si>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</si>
  <si>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</si>
  <si>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</si>
  <si>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</si>
  <si>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</si>
  <si>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</si>
  <si>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</si>
  <si>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</si>
  <si>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</si>
  <si>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</si>
  <si>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</si>
  <si>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</si>
  <si>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</si>
  <si>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</si>
  <si>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</si>
  <si>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</si>
  <si>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</si>
  <si>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</si>
  <si>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</si>
  <si>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</si>
  <si>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</si>
  <si>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</si>
  <si>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</si>
  <si>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</si>
  <si>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</si>
  <si>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</si>
  <si>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</si>
  <si>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</si>
  <si>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</si>
  <si>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</si>
  <si>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</si>
  <si>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</si>
  <si>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</si>
  <si>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</si>
  <si>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</si>
  <si>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</si>
  <si>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</si>
  <si>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</si>
  <si>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</si>
  <si>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</si>
  <si>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</si>
  <si>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</si>
  <si>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</si>
  <si>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</si>
  <si>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</si>
  <si>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</si>
  <si>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</si>
  <si>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</si>
  <si>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</si>
  <si>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</si>
  <si>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</si>
  <si>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</si>
  <si>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</si>
  <si>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</si>
  <si>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</si>
  <si>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</si>
  <si>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</si>
  <si>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</si>
  <si>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</si>
  <si>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</si>
  <si>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</si>
  <si>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</si>
  <si>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</si>
  <si>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</si>
  <si>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</si>
  <si>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</si>
  <si>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</si>
  <si>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</si>
  <si>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</si>
  <si>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</si>
  <si>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</si>
  <si>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</si>
  <si>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</si>
  <si>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</si>
  <si>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</si>
  <si>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</si>
  <si>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</si>
  <si>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</si>
  <si>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</si>
  <si>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</si>
  <si>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</si>
  <si>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</si>
  <si>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</si>
  <si>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</si>
  <si>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</si>
  <si>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</si>
  <si>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</si>
  <si>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</si>
  <si>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</si>
  <si>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</si>
  <si>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</si>
  <si>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</si>
  <si>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</si>
  <si>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</si>
  <si>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</si>
  <si>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</si>
  <si>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</si>
  <si>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</si>
  <si>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</si>
  <si>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</si>
  <si>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</si>
  <si>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</si>
  <si>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</si>
  <si>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</si>
  <si>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</si>
  <si>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</si>
  <si>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</si>
  <si>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</si>
  <si>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</si>
  <si>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</si>
  <si>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</si>
  <si>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</si>
  <si>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</si>
  <si>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</si>
  <si>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</si>
  <si>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</si>
  <si>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</si>
  <si>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</si>
  <si>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</si>
  <si>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</si>
  <si>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</si>
  <si>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</si>
  <si>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</si>
  <si>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</si>
  <si>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</si>
  <si>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</si>
  <si>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</si>
  <si>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</si>
  <si>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</si>
  <si>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</si>
  <si>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</si>
  <si>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</si>
  <si>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</si>
  <si>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</si>
  <si>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</si>
  <si>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</si>
  <si>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</si>
  <si>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</si>
  <si>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r>
      <t xml:space="preserve">Доходы </t>
    </r>
    <r>
      <rPr>
        <sz val="9"/>
        <rFont val="Arial Cyr"/>
        <charset val="204"/>
      </rPr>
      <t>(стр.030 + стр.040 + стр.050 + стр.060 + стр.070 + стр.090 + стр.100 + стр.110)</t>
    </r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</si>
  <si>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</si>
  <si>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</si>
  <si>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</si>
  <si>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</si>
  <si>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</si>
  <si>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</si>
  <si>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уменьшение стоимости материальных запасов
      в том числе:</t>
  </si>
  <si>
    <t>Чистое поступление прав пользования активом</t>
  </si>
  <si>
    <t>уменьшение стоимости прав пользования активом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</si>
  <si>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</si>
  <si>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</si>
  <si>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</si>
  <si>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</si>
  <si>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</si>
  <si>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</si>
  <si>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</si>
  <si>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</si>
  <si>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</si>
  <si>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</si>
  <si>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</si>
  <si>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</si>
  <si>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</si>
  <si>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</si>
  <si>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</si>
  <si>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</si>
  <si>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</si>
  <si>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</si>
  <si>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</si>
  <si>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Руководитель      ____________________________________________________</t>
  </si>
  <si>
    <t>Исполнитель      _______________________________________________</t>
  </si>
  <si>
    <t>департамент культуры и национальной политики Кемеровской области</t>
  </si>
  <si>
    <t>01 января 2020 г.</t>
  </si>
  <si>
    <t>02176921</t>
  </si>
  <si>
    <t>ГАУК "КОЦНТД"</t>
  </si>
  <si>
    <t>ГОД</t>
  </si>
  <si>
    <t>5</t>
  </si>
  <si>
    <t>01.01.2020</t>
  </si>
  <si>
    <t>3</t>
  </si>
  <si>
    <t>500</t>
  </si>
  <si>
    <t>004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</si>
  <si>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</si>
  <si>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</si>
  <si>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</si>
  <si>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</si>
  <si>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</si>
  <si>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</si>
  <si>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</si>
  <si>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</si>
  <si>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</si>
  <si>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</si>
  <si>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</si>
  <si>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</si>
  <si>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</si>
  <si>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</si>
  <si>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</si>
  <si>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</si>
  <si>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</si>
  <si>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</si>
  <si>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 от бюджетов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</si>
  <si>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</si>
  <si>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</si>
  <si>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</si>
  <si>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</si>
  <si>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</si>
  <si>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</si>
  <si>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</si>
  <si>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</si>
  <si>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</si>
  <si>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</si>
  <si>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</si>
  <si>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</si>
  <si>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</si>
  <si>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стр.400)</t>
  </si>
  <si>
    <t>Чистое поступление основных средств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</si>
  <si>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</si>
  <si>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</si>
  <si>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</si>
  <si>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в том числе:</t>
  </si>
  <si>
    <t>в том числе:
увеличение стоимости прав пользования активом</t>
  </si>
  <si>
    <t>32701000</t>
  </si>
  <si>
    <t>в том числе:
поступление денежных средств и их эквивалентов</t>
  </si>
  <si>
    <t>Безвозмездные  поступления капитального характера от бюджетов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</si>
  <si>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</si>
  <si>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</si>
  <si>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</si>
  <si>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Уменьшение стоимости лекарственных препаратов и материалов, применяемых в медицинских целях</t>
  </si>
  <si>
    <t>Уменьшение стоимости горюче-смазочных материалов</t>
  </si>
  <si>
    <t>443</t>
  </si>
  <si>
    <t>445</t>
  </si>
  <si>
    <t>Уменьшение стоимости мягкого инвентаря</t>
  </si>
  <si>
    <t>Уменьшение стоимости прочих оборотных ценностей (материалов)</t>
  </si>
  <si>
    <t>446</t>
  </si>
  <si>
    <t>Уменьшение стоимости прочих материальных запасов однократного применения</t>
  </si>
  <si>
    <t>449</t>
  </si>
  <si>
    <t>341</t>
  </si>
  <si>
    <t>Увеличение стоимости лекарственных препаратов и материалов, применяемых в медицинских целях</t>
  </si>
  <si>
    <t>343</t>
  </si>
  <si>
    <t>Увеличение стоимости горюче-смазочных материалов</t>
  </si>
  <si>
    <t>345</t>
  </si>
  <si>
    <t>Увеличение стоимости мягкого инвентаря</t>
  </si>
  <si>
    <t>Увеличение стоимости прочих оборотных запасов (материалов)</t>
  </si>
  <si>
    <t>346</t>
  </si>
  <si>
    <t>349</t>
  </si>
  <si>
    <t>Увеличение стоимости прочих материальных запасов однократного применения</t>
  </si>
  <si>
    <t>Налоги, пошлины и сборы</t>
  </si>
  <si>
    <t>291</t>
  </si>
  <si>
    <t>292</t>
  </si>
  <si>
    <t>Штрафы за нарушение законодательства о налогах и сборах, законодательства о страховых взносах</t>
  </si>
  <si>
    <t>Иные выплаты текущего характера физическим лицам</t>
  </si>
  <si>
    <t>296</t>
  </si>
  <si>
    <t>Амортизация</t>
  </si>
  <si>
    <t>271</t>
  </si>
  <si>
    <t>Расходование материальных запасов</t>
  </si>
  <si>
    <t>272</t>
  </si>
  <si>
    <t>Пособия по социальной помощи населению в денежной форме</t>
  </si>
  <si>
    <t>262</t>
  </si>
  <si>
    <t>Социальные пособия и компенсации персоналу в денежной форме</t>
  </si>
  <si>
    <t>266</t>
  </si>
  <si>
    <t>241</t>
  </si>
  <si>
    <t>Безвозмездные перечисления текущего характера государственным (муниципальным) учреждениям</t>
  </si>
  <si>
    <t>Услуги связи</t>
  </si>
  <si>
    <t>221</t>
  </si>
  <si>
    <t>222</t>
  </si>
  <si>
    <t>Транспортные услуги</t>
  </si>
  <si>
    <t>223</t>
  </si>
  <si>
    <t>Коммунальные услуги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</si>
  <si>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</si>
  <si>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</si>
  <si>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</si>
  <si>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</si>
  <si>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</si>
  <si>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</si>
  <si>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</si>
  <si>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</si>
  <si>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211</t>
  </si>
  <si>
    <t>Заработная плата</t>
  </si>
  <si>
    <t>212</t>
  </si>
  <si>
    <t>Прочие несоциальные выплаты персоналу в денежной форме</t>
  </si>
  <si>
    <t>213</t>
  </si>
  <si>
    <t>Начисления на выплаты по оплате труда</t>
  </si>
  <si>
    <t>191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</si>
  <si>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</si>
  <si>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Прочие неденежные безвозмездные поступления</t>
  </si>
  <si>
    <t>199</t>
  </si>
  <si>
    <t>Доходы от безвозмездного права пользования активом, предоставленным сектором государственного управления</t>
  </si>
  <si>
    <t>186</t>
  </si>
  <si>
    <t>Доходы от выбытия активов</t>
  </si>
  <si>
    <t>172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</si>
  <si>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</si>
  <si>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</si>
  <si>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152</t>
  </si>
  <si>
    <t>Поступления текущего характера бюджетным и автономным учреждениям от сектора государственного управления</t>
  </si>
  <si>
    <t>144</t>
  </si>
  <si>
    <t>Возмещение ущерба имуществу (за исключением страховых возмещений)</t>
  </si>
  <si>
    <t>131</t>
  </si>
  <si>
    <t>Доходы от оказания платных услуг (работ)</t>
  </si>
  <si>
    <t>Доходы от компенсации затрат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</si>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</sst>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6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34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20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/>
    <xf numFmtId="49" fontId="2" fillId="0" borderId="11" xfId="0" applyNumberFormat="1" applyFont="1" applyBorder="1" applyAlignment="1" applyProtection="1">
      <alignment horizontal="center" wrapText="1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5" fillId="0" borderId="0" xfId="55" applyNumberFormat="1" applyFont="1" applyAlignment="1">
      <alignment horizontal="left"/>
    </xf>
    <xf numFmtId="49" fontId="35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 applyProtection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4" xfId="0" applyNumberFormat="1" applyFont="1" applyFill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7" fillId="24" borderId="29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164" fontId="26" fillId="25" borderId="19" xfId="0" applyNumberFormat="1" applyFont="1" applyFill="1" applyBorder="1" applyAlignment="1" applyProtection="1">
      <alignment horizontal="right"/>
    </xf>
    <xf numFmtId="164" fontId="26" fillId="25" borderId="31" xfId="0" applyNumberFormat="1" applyFont="1" applyFill="1" applyBorder="1" applyAlignment="1" applyProtection="1">
      <alignment horizontal="right"/>
    </xf>
    <xf numFmtId="49" fontId="5" fillId="24" borderId="32" xfId="0" applyNumberFormat="1" applyFont="1" applyFill="1" applyBorder="1" applyAlignment="1" applyProtection="1">
      <alignment horizontal="left" wrapText="1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164" fontId="26" fillId="26" borderId="14" xfId="0" applyNumberFormat="1" applyFont="1" applyFill="1" applyBorder="1" applyAlignment="1" applyProtection="1">
      <alignment horizontal="right"/>
    </xf>
    <xf numFmtId="164" fontId="26" fillId="26" borderId="34" xfId="0" applyNumberFormat="1" applyFont="1" applyFill="1" applyBorder="1" applyAlignment="1" applyProtection="1">
      <alignment horizontal="right"/>
    </xf>
    <xf numFmtId="49" fontId="26" fillId="0" borderId="33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</xf>
    <xf numFmtId="164" fontId="26" fillId="0" borderId="14" xfId="0" applyNumberFormat="1" applyFont="1" applyBorder="1" applyAlignment="1" applyProtection="1">
      <alignment horizontal="right"/>
    </xf>
    <xf numFmtId="164" fontId="26" fillId="27" borderId="3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1"/>
    </xf>
    <xf numFmtId="164" fontId="26" fillId="0" borderId="1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3"/>
    </xf>
    <xf numFmtId="49" fontId="26" fillId="0" borderId="35" xfId="0" applyNumberFormat="1" applyFont="1" applyFill="1" applyBorder="1" applyAlignment="1" applyProtection="1">
      <alignment horizontal="center"/>
    </xf>
    <xf numFmtId="49" fontId="26" fillId="0" borderId="15" xfId="0" applyNumberFormat="1" applyFont="1" applyFill="1" applyBorder="1" applyAlignment="1" applyProtection="1">
      <alignment horizontal="center"/>
    </xf>
    <xf numFmtId="164" fontId="26" fillId="0" borderId="15" xfId="0" applyNumberFormat="1" applyFont="1" applyFill="1" applyBorder="1" applyAlignment="1" applyProtection="1">
      <alignment horizontal="right"/>
    </xf>
    <xf numFmtId="164" fontId="26" fillId="27" borderId="36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9" fontId="2" fillId="0" borderId="22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5" fillId="24" borderId="29" xfId="0" applyNumberFormat="1" applyFont="1" applyFill="1" applyBorder="1" applyAlignment="1" applyProtection="1">
      <alignment horizontal="left" wrapText="1"/>
    </xf>
    <xf numFmtId="164" fontId="2" fillId="26" borderId="19" xfId="0" applyNumberFormat="1" applyFont="1" applyFill="1" applyBorder="1" applyAlignment="1" applyProtection="1">
      <alignment horizontal="right"/>
    </xf>
    <xf numFmtId="164" fontId="2" fillId="26" borderId="31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4"/>
    </xf>
    <xf numFmtId="49" fontId="2" fillId="0" borderId="3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27" borderId="34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1"/>
    </xf>
    <xf numFmtId="164" fontId="2" fillId="0" borderId="14" xfId="0" applyNumberFormat="1" applyFont="1" applyBorder="1" applyAlignment="1" applyProtection="1">
      <alignment horizontal="right"/>
    </xf>
    <xf numFmtId="164" fontId="2" fillId="26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/>
    </xf>
    <xf numFmtId="49" fontId="27" fillId="24" borderId="32" xfId="0" applyNumberFormat="1" applyFont="1" applyFill="1" applyBorder="1" applyAlignment="1" applyProtection="1">
      <alignment horizontal="center" wrapText="1"/>
    </xf>
    <xf numFmtId="164" fontId="2" fillId="25" borderId="14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49" fontId="2" fillId="0" borderId="3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right"/>
    </xf>
    <xf numFmtId="164" fontId="2" fillId="27" borderId="36" xfId="0" applyNumberFormat="1" applyFont="1" applyFill="1" applyBorder="1" applyAlignment="1" applyProtection="1">
      <alignment horizontal="righ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8" fillId="24" borderId="32" xfId="0" applyNumberFormat="1" applyFont="1" applyFill="1" applyBorder="1" applyAlignment="1" applyProtection="1">
      <alignment horizontal="center" wrapText="1"/>
    </xf>
    <xf numFmtId="164" fontId="2" fillId="28" borderId="14" xfId="0" applyNumberFormat="1" applyFont="1" applyFill="1" applyBorder="1" applyAlignment="1" applyProtection="1">
      <alignment horizontal="right"/>
    </xf>
    <xf numFmtId="164" fontId="2" fillId="28" borderId="34" xfId="0" applyNumberFormat="1" applyFont="1" applyFill="1" applyBorder="1" applyAlignment="1" applyProtection="1">
      <alignment horizontal="right"/>
    </xf>
    <xf numFmtId="49" fontId="2" fillId="24" borderId="32" xfId="0" applyNumberFormat="1" applyFont="1" applyFill="1" applyBorder="1" applyAlignment="1" applyProtection="1">
      <alignment horizontal="left" wrapText="1" indent="4"/>
    </xf>
    <xf numFmtId="164" fontId="2" fillId="29" borderId="14" xfId="0" applyNumberFormat="1" applyFont="1" applyFill="1" applyBorder="1" applyAlignment="1" applyProtection="1">
      <alignment horizontal="right"/>
    </xf>
    <xf numFmtId="164" fontId="2" fillId="29" borderId="34" xfId="0" applyNumberFormat="1" applyFont="1" applyFill="1" applyBorder="1" applyAlignment="1" applyProtection="1">
      <alignment horizontal="right"/>
    </xf>
    <xf numFmtId="49" fontId="25" fillId="24" borderId="32" xfId="0" applyNumberFormat="1" applyFont="1" applyFill="1" applyBorder="1" applyAlignment="1" applyProtection="1">
      <alignment horizontal="left" wrapText="1"/>
    </xf>
    <xf numFmtId="49" fontId="2" fillId="24" borderId="35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vertical="center"/>
    </xf>
    <xf numFmtId="164" fontId="2" fillId="26" borderId="15" xfId="0" applyNumberFormat="1" applyFont="1" applyFill="1" applyBorder="1" applyAlignment="1" applyProtection="1">
      <alignment horizontal="right"/>
    </xf>
    <xf numFmtId="164" fontId="2" fillId="26" borderId="36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right"/>
    </xf>
    <xf numFmtId="49" fontId="26" fillId="24" borderId="29" xfId="0" applyNumberFormat="1" applyFont="1" applyFill="1" applyBorder="1" applyAlignment="1" applyProtection="1">
      <alignment horizontal="left" wrapText="1" indent="4"/>
    </xf>
    <xf numFmtId="49" fontId="26" fillId="24" borderId="30" xfId="0" applyNumberFormat="1" applyFont="1" applyFill="1" applyBorder="1" applyAlignment="1" applyProtection="1">
      <alignment horizontal="center"/>
    </xf>
    <xf numFmtId="164" fontId="26" fillId="27" borderId="31" xfId="0" applyNumberFormat="1" applyFont="1" applyFill="1" applyBorder="1" applyAlignment="1" applyProtection="1">
      <alignment horizontal="right"/>
    </xf>
    <xf numFmtId="49" fontId="26" fillId="24" borderId="32" xfId="0" applyNumberFormat="1" applyFont="1" applyFill="1" applyBorder="1" applyAlignment="1" applyProtection="1">
      <alignment horizontal="left" wrapText="1" indent="4"/>
    </xf>
    <xf numFmtId="49" fontId="26" fillId="24" borderId="33" xfId="0" applyNumberFormat="1" applyFont="1" applyFill="1" applyBorder="1" applyAlignment="1" applyProtection="1">
      <alignment horizontal="center"/>
    </xf>
    <xf numFmtId="49" fontId="26" fillId="24" borderId="14" xfId="0" applyNumberFormat="1" applyFont="1" applyFill="1" applyBorder="1" applyAlignment="1" applyProtection="1">
      <alignment horizontal="center"/>
    </xf>
    <xf numFmtId="49" fontId="27" fillId="24" borderId="32" xfId="0" applyNumberFormat="1" applyFont="1" applyFill="1" applyBorder="1" applyAlignment="1" applyProtection="1">
      <alignment horizontal="left" wrapText="1"/>
    </xf>
    <xf numFmtId="164" fontId="26" fillId="28" borderId="14" xfId="0" applyNumberFormat="1" applyFont="1" applyFill="1" applyBorder="1" applyAlignment="1" applyProtection="1">
      <alignment horizontal="right"/>
    </xf>
    <xf numFmtId="164" fontId="26" fillId="28" borderId="34" xfId="0" applyNumberFormat="1" applyFont="1" applyFill="1" applyBorder="1" applyAlignment="1" applyProtection="1">
      <alignment horizontal="right"/>
    </xf>
    <xf numFmtId="49" fontId="28" fillId="24" borderId="32" xfId="0" applyNumberFormat="1" applyFont="1" applyFill="1" applyBorder="1" applyAlignment="1" applyProtection="1">
      <alignment horizontal="left" wrapText="1"/>
    </xf>
    <xf numFmtId="164" fontId="26" fillId="25" borderId="14" xfId="0" applyNumberFormat="1" applyFont="1" applyFill="1" applyBorder="1" applyAlignment="1" applyProtection="1">
      <alignment horizontal="right"/>
    </xf>
    <xf numFmtId="164" fontId="26" fillId="25" borderId="34" xfId="0" applyNumberFormat="1" applyFont="1" applyFill="1" applyBorder="1" applyAlignment="1" applyProtection="1">
      <alignment horizontal="right"/>
    </xf>
    <xf numFmtId="49" fontId="26" fillId="24" borderId="35" xfId="0" applyNumberFormat="1" applyFont="1" applyFill="1" applyBorder="1" applyAlignment="1" applyProtection="1">
      <alignment horizontal="center"/>
    </xf>
    <xf numFmtId="49" fontId="26" fillId="24" borderId="15" xfId="0" applyNumberFormat="1" applyFont="1" applyFill="1" applyBorder="1" applyAlignment="1" applyProtection="1">
      <alignment horizontal="center"/>
    </xf>
    <xf numFmtId="49" fontId="28" fillId="24" borderId="29" xfId="0" applyNumberFormat="1" applyFont="1" applyFill="1" applyBorder="1" applyAlignment="1" applyProtection="1">
      <alignment horizontal="center" wrapText="1"/>
    </xf>
    <xf numFmtId="164" fontId="2" fillId="25" borderId="1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24" borderId="15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49" fontId="26" fillId="0" borderId="32" xfId="0" applyNumberFormat="1" applyFont="1" applyFill="1" applyBorder="1" applyAlignment="1" applyProtection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NumberFormat="1" applyBorder="1" applyAlignment="1" applyProtection="1">
      <alignment horizontal="left" wrapText="1"/>
      <protection locked="0"/>
    </xf>
    <xf numFmtId="0" fontId="0" fillId="0" borderId="49" xfId="0" applyNumberFormat="1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 applyProtection="1">
      <alignment horizontal="left" wrapText="1"/>
      <protection locked="0"/>
    </xf>
    <xf numFmtId="49" fontId="26" fillId="24" borderId="19" xfId="0" applyNumberFormat="1" applyFont="1" applyFill="1" applyBorder="1" applyAlignment="1" applyProtection="1">
      <alignment horizontal="center" wrapText="1"/>
    </xf>
    <xf numFmtId="0" fontId="30" fillId="30" borderId="48" xfId="0" applyFont="1" applyFill="1" applyBorder="1" applyAlignment="1">
      <alignment horizontal="right"/>
    </xf>
    <xf numFmtId="0" fontId="30" fillId="30" borderId="41" xfId="0" applyFont="1" applyFill="1" applyBorder="1" applyAlignment="1">
      <alignment horizontal="right"/>
    </xf>
    <xf numFmtId="49" fontId="32" fillId="30" borderId="41" xfId="0" applyNumberFormat="1" applyFont="1" applyFill="1" applyBorder="1" applyAlignment="1">
      <alignment horizontal="left" indent="1"/>
    </xf>
    <xf numFmtId="49" fontId="32" fillId="30" borderId="44" xfId="0" applyNumberFormat="1" applyFont="1" applyFill="1" applyBorder="1" applyAlignment="1">
      <alignment horizontal="left" indent="1"/>
    </xf>
    <xf numFmtId="0" fontId="30" fillId="30" borderId="42" xfId="0" applyFont="1" applyFill="1" applyBorder="1" applyAlignment="1">
      <alignment horizontal="right"/>
    </xf>
    <xf numFmtId="0" fontId="30" fillId="30" borderId="0" xfId="0" applyFont="1" applyFill="1" applyBorder="1" applyAlignment="1">
      <alignment horizontal="right"/>
    </xf>
    <xf numFmtId="14" fontId="32" fillId="30" borderId="0" xfId="0" applyNumberFormat="1" applyFont="1" applyFill="1" applyBorder="1" applyAlignment="1">
      <alignment horizontal="left" indent="1"/>
    </xf>
    <xf numFmtId="14" fontId="32" fillId="30" borderId="38" xfId="0" applyNumberFormat="1" applyFont="1" applyFill="1" applyBorder="1" applyAlignment="1">
      <alignment horizontal="left" indent="1"/>
    </xf>
    <xf numFmtId="49" fontId="32" fillId="30" borderId="0" xfId="0" applyNumberFormat="1" applyFont="1" applyFill="1" applyBorder="1" applyAlignment="1">
      <alignment horizontal="left" indent="1"/>
    </xf>
    <xf numFmtId="49" fontId="32" fillId="30" borderId="38" xfId="0" applyNumberFormat="1" applyFont="1" applyFill="1" applyBorder="1" applyAlignment="1">
      <alignment horizontal="left" indent="1"/>
    </xf>
    <xf numFmtId="0" fontId="30" fillId="30" borderId="43" xfId="0" applyFont="1" applyFill="1" applyBorder="1" applyAlignment="1">
      <alignment horizontal="right"/>
    </xf>
    <xf numFmtId="0" fontId="30" fillId="30" borderId="39" xfId="0" applyFont="1" applyFill="1" applyBorder="1" applyAlignment="1">
      <alignment horizontal="right"/>
    </xf>
    <xf numFmtId="49" fontId="32" fillId="30" borderId="39" xfId="0" applyNumberFormat="1" applyFont="1" applyFill="1" applyBorder="1" applyAlignment="1">
      <alignment horizontal="left" wrapText="1" indent="1"/>
    </xf>
    <xf numFmtId="49" fontId="32" fillId="30" borderId="40" xfId="0" applyNumberFormat="1" applyFont="1" applyFill="1" applyBorder="1" applyAlignment="1">
      <alignment horizontal="left" wrapText="1" indent="1"/>
    </xf>
    <xf numFmtId="0" fontId="31" fillId="30" borderId="41" xfId="0" applyFont="1" applyFill="1" applyBorder="1" applyAlignment="1">
      <alignment horizontal="center"/>
    </xf>
    <xf numFmtId="49" fontId="31" fillId="30" borderId="41" xfId="0" applyNumberFormat="1" applyFont="1" applyFill="1" applyBorder="1" applyAlignment="1">
      <alignment horizontal="left" indent="1"/>
    </xf>
    <xf numFmtId="49" fontId="2" fillId="30" borderId="32" xfId="0" applyNumberFormat="1" applyFont="1" applyFill="1" applyBorder="1" applyAlignment="1" applyProtection="1">
      <alignment horizontal="left" wrapText="1" indent="4"/>
    </xf>
    <xf numFmtId="49" fontId="2" fillId="30" borderId="33" xfId="0" applyNumberFormat="1" applyFont="1" applyFill="1" applyBorder="1" applyAlignment="1" applyProtection="1">
      <alignment horizontal="center"/>
    </xf>
    <xf numFmtId="49" fontId="2" fillId="30" borderId="14" xfId="0" applyNumberFormat="1" applyFont="1" applyFill="1" applyBorder="1" applyAlignment="1" applyProtection="1">
      <alignment horizontal="center"/>
      <protection locked="0"/>
    </xf>
    <xf numFmtId="164" fontId="2" fillId="30" borderId="14" xfId="0" applyNumberFormat="1" applyFont="1" applyFill="1" applyBorder="1" applyAlignment="1" applyProtection="1">
      <alignment horizontal="right"/>
      <protection locked="0"/>
    </xf>
    <xf numFmtId="164" fontId="2" fillId="31" borderId="34" xfId="0" applyNumberFormat="1" applyFont="1" applyFill="1" applyBorder="1" applyAlignment="1" applyProtection="1">
      <alignment horizontal="right"/>
    </xf>
    <xf numFmtId="0" fontId="2" fillId="30" borderId="0" xfId="0" applyFont="1" applyFill="1"/>
    <xf numFmtId="164" fontId="26" fillId="30" borderId="14" xfId="0" applyNumberFormat="1" applyFont="1" applyFill="1" applyBorder="1" applyAlignment="1" applyProtection="1">
      <alignment horizontal="right"/>
      <protection locked="0"/>
    </xf>
    <xf numFmtId="49" fontId="26" fillId="30" borderId="32" xfId="0" applyNumberFormat="1" applyFont="1" applyFill="1" applyBorder="1" applyAlignment="1" applyProtection="1">
      <alignment horizontal="left" wrapText="1" indent="4"/>
    </xf>
    <xf numFmtId="49" fontId="26" fillId="30" borderId="33" xfId="0" applyNumberFormat="1" applyFont="1" applyFill="1" applyBorder="1" applyAlignment="1" applyProtection="1">
      <alignment horizontal="center"/>
    </xf>
    <xf numFmtId="49" fontId="26" fillId="30" borderId="14" xfId="0" applyNumberFormat="1" applyFont="1" applyFill="1" applyBorder="1" applyAlignment="1" applyProtection="1">
      <alignment horizontal="center"/>
      <protection locked="0"/>
    </xf>
    <xf numFmtId="164" fontId="26" fillId="32" borderId="14" xfId="0" applyNumberFormat="1" applyFont="1" applyFill="1" applyBorder="1" applyAlignment="1" applyProtection="1">
      <alignment horizontal="right"/>
    </xf>
    <xf numFmtId="164" fontId="26" fillId="31" borderId="34" xfId="0" applyNumberFormat="1" applyFont="1" applyFill="1" applyBorder="1" applyAlignment="1" applyProtection="1">
      <alignment horizontal="right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183</xdr:row>
      <xdr:rowOff>57150</xdr:rowOff>
    </xdr:from>
    <xdr:to>
      <xdr:col>3</xdr:col>
      <xdr:colOff>1038225</xdr:colOff>
      <xdr:row>183</xdr:row>
      <xdr:rowOff>581025</xdr:rowOff>
    </xdr:to>
    <xdr:pic>
      <xdr:nvPicPr>
        <xdr:cNvPr id="105266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2998470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96"/>
  <sheetViews>
    <sheetView tabSelected="1" zoomScaleNormal="100" workbookViewId="0">
      <selection sqref="A1:F1"/>
    </sheetView>
  </sheetViews>
  <sheetFormatPr defaultRowHeight="15" x14ac:dyDescent="0.2"/>
  <cols>
    <col min="1" max="1" width="62.28515625" style="13" customWidth="1"/>
    <col min="2" max="2" width="4.7109375" style="13" customWidth="1"/>
    <col min="3" max="3" width="5.5703125" style="13" customWidth="1"/>
    <col min="4" max="5" width="17.7109375" style="13" customWidth="1"/>
    <col min="6" max="7" width="17.7109375" style="12" customWidth="1"/>
    <col min="8" max="8" width="9.140625" style="1" hidden="1" customWidth="1"/>
    <col min="9" max="9" width="10.28515625" style="1" hidden="1" customWidth="1"/>
    <col min="10" max="10" width="9.140625" style="1" customWidth="1"/>
    <col min="11" max="16384" width="9.140625" style="1"/>
  </cols>
  <sheetData>
    <row r="1" spans="1:9" ht="15.75" x14ac:dyDescent="0.25">
      <c r="A1" s="159" t="s">
        <v>0</v>
      </c>
      <c r="B1" s="160"/>
      <c r="C1" s="160"/>
      <c r="D1" s="160"/>
      <c r="E1" s="160"/>
      <c r="F1" s="161"/>
      <c r="G1" s="40" t="s">
        <v>1</v>
      </c>
      <c r="H1" s="6"/>
      <c r="I1" s="3" t="s">
        <v>134</v>
      </c>
    </row>
    <row r="2" spans="1:9" x14ac:dyDescent="0.2">
      <c r="A2" s="2"/>
      <c r="B2" s="2"/>
      <c r="C2" s="2"/>
      <c r="D2" s="2"/>
      <c r="E2" s="2"/>
      <c r="F2" s="7" t="s">
        <v>105</v>
      </c>
      <c r="G2" s="41" t="s">
        <v>2</v>
      </c>
      <c r="H2" s="6" t="s">
        <v>215</v>
      </c>
      <c r="I2" s="3" t="s">
        <v>133</v>
      </c>
    </row>
    <row r="3" spans="1:9" x14ac:dyDescent="0.2">
      <c r="A3" s="4"/>
      <c r="B3" s="3" t="s">
        <v>110</v>
      </c>
      <c r="C3" s="165" t="s">
        <v>211</v>
      </c>
      <c r="D3" s="165"/>
      <c r="E3" s="3"/>
      <c r="F3" s="7" t="s">
        <v>106</v>
      </c>
      <c r="G3" s="37">
        <v>43831</v>
      </c>
      <c r="H3" s="6" t="s">
        <v>218</v>
      </c>
      <c r="I3" s="3" t="s">
        <v>135</v>
      </c>
    </row>
    <row r="4" spans="1:9" x14ac:dyDescent="0.2">
      <c r="A4" s="5" t="s">
        <v>111</v>
      </c>
      <c r="B4" s="167" t="s">
        <v>213</v>
      </c>
      <c r="C4" s="167"/>
      <c r="D4" s="167"/>
      <c r="E4" s="167"/>
      <c r="F4" s="7" t="s">
        <v>107</v>
      </c>
      <c r="G4" s="36" t="s">
        <v>212</v>
      </c>
      <c r="H4" s="6" t="s">
        <v>216</v>
      </c>
      <c r="I4" s="3" t="s">
        <v>136</v>
      </c>
    </row>
    <row r="5" spans="1:9" ht="29.25" customHeight="1" x14ac:dyDescent="0.2">
      <c r="A5" s="5" t="s">
        <v>112</v>
      </c>
      <c r="B5" s="168"/>
      <c r="C5" s="168"/>
      <c r="D5" s="168"/>
      <c r="E5" s="168"/>
      <c r="F5" s="7" t="s">
        <v>125</v>
      </c>
      <c r="G5" s="153">
        <v>4205042672</v>
      </c>
      <c r="H5" s="6"/>
      <c r="I5" s="3" t="s">
        <v>137</v>
      </c>
    </row>
    <row r="6" spans="1:9" ht="25.5" customHeight="1" x14ac:dyDescent="0.2">
      <c r="A6" s="5" t="s">
        <v>113</v>
      </c>
      <c r="B6" s="168" t="s">
        <v>210</v>
      </c>
      <c r="C6" s="168"/>
      <c r="D6" s="168"/>
      <c r="E6" s="168"/>
      <c r="F6" s="7" t="s">
        <v>126</v>
      </c>
      <c r="G6" s="35" t="s">
        <v>259</v>
      </c>
      <c r="H6" s="6" t="s">
        <v>217</v>
      </c>
      <c r="I6" s="3" t="s">
        <v>138</v>
      </c>
    </row>
    <row r="7" spans="1:9" x14ac:dyDescent="0.2">
      <c r="B7" s="166"/>
      <c r="C7" s="166"/>
      <c r="D7" s="166"/>
      <c r="E7" s="166"/>
      <c r="F7" s="7" t="s">
        <v>107</v>
      </c>
      <c r="G7" s="36"/>
      <c r="H7" s="6"/>
      <c r="I7" s="3" t="s">
        <v>139</v>
      </c>
    </row>
    <row r="8" spans="1:9" ht="28.5" customHeight="1" x14ac:dyDescent="0.2">
      <c r="A8" s="5" t="s">
        <v>114</v>
      </c>
      <c r="B8" s="167"/>
      <c r="C8" s="167"/>
      <c r="D8" s="167"/>
      <c r="E8" s="167"/>
      <c r="F8" s="7" t="s">
        <v>125</v>
      </c>
      <c r="G8" s="36"/>
      <c r="H8" s="6"/>
      <c r="I8" s="3" t="s">
        <v>140</v>
      </c>
    </row>
    <row r="9" spans="1:9" x14ac:dyDescent="0.2">
      <c r="A9" s="8" t="s">
        <v>3</v>
      </c>
      <c r="B9"/>
      <c r="C9" s="6"/>
      <c r="D9" s="9"/>
      <c r="E9" s="9"/>
      <c r="F9" s="7" t="s">
        <v>108</v>
      </c>
      <c r="G9" s="154" t="s">
        <v>219</v>
      </c>
      <c r="H9" s="6" t="s">
        <v>214</v>
      </c>
      <c r="I9" s="3" t="s">
        <v>141</v>
      </c>
    </row>
    <row r="10" spans="1:9" ht="15.75" thickBot="1" x14ac:dyDescent="0.25">
      <c r="A10" s="4" t="s">
        <v>207</v>
      </c>
      <c r="B10"/>
      <c r="C10" s="6"/>
      <c r="D10" s="9"/>
      <c r="E10" s="9"/>
      <c r="F10" s="7" t="s">
        <v>109</v>
      </c>
      <c r="G10" s="10">
        <v>383</v>
      </c>
      <c r="H10" s="6"/>
      <c r="I10" s="3" t="s">
        <v>142</v>
      </c>
    </row>
    <row r="11" spans="1:9" x14ac:dyDescent="0.2">
      <c r="A11" s="9"/>
      <c r="B11" s="9"/>
      <c r="C11" s="9"/>
      <c r="D11" s="9"/>
      <c r="E11" s="9"/>
      <c r="F11" s="9"/>
      <c r="G11" s="9"/>
      <c r="H11" s="6"/>
      <c r="I11" s="3" t="s">
        <v>143</v>
      </c>
    </row>
    <row r="12" spans="1:9" s="3" customFormat="1" ht="12" customHeight="1" x14ac:dyDescent="0.2">
      <c r="A12" s="53"/>
      <c r="B12" s="54" t="s">
        <v>4</v>
      </c>
      <c r="C12" s="162" t="s">
        <v>5</v>
      </c>
      <c r="D12" s="55" t="s">
        <v>6</v>
      </c>
      <c r="E12" s="55" t="s">
        <v>127</v>
      </c>
      <c r="F12" s="56" t="s">
        <v>130</v>
      </c>
      <c r="G12" s="57"/>
      <c r="H12" s="6"/>
      <c r="I12" s="3" t="s">
        <v>144</v>
      </c>
    </row>
    <row r="13" spans="1:9" s="3" customFormat="1" ht="12" customHeight="1" x14ac:dyDescent="0.2">
      <c r="A13" s="58" t="s">
        <v>7</v>
      </c>
      <c r="B13" s="59" t="s">
        <v>8</v>
      </c>
      <c r="C13" s="163"/>
      <c r="D13" s="60" t="s">
        <v>9</v>
      </c>
      <c r="E13" s="60" t="s">
        <v>128</v>
      </c>
      <c r="F13" s="61" t="s">
        <v>131</v>
      </c>
      <c r="G13" s="62" t="s">
        <v>10</v>
      </c>
      <c r="H13" s="6"/>
      <c r="I13" s="3" t="s">
        <v>145</v>
      </c>
    </row>
    <row r="14" spans="1:9" s="3" customFormat="1" ht="12" customHeight="1" x14ac:dyDescent="0.2">
      <c r="A14" s="63"/>
      <c r="B14" s="59" t="s">
        <v>11</v>
      </c>
      <c r="C14" s="164"/>
      <c r="D14" s="64" t="s">
        <v>12</v>
      </c>
      <c r="E14" s="60" t="s">
        <v>129</v>
      </c>
      <c r="F14" s="61" t="s">
        <v>132</v>
      </c>
      <c r="G14" s="62"/>
      <c r="H14" s="6"/>
      <c r="I14" s="3" t="s">
        <v>146</v>
      </c>
    </row>
    <row r="15" spans="1:9" s="3" customFormat="1" ht="12" customHeight="1" thickBot="1" x14ac:dyDescent="0.25">
      <c r="A15" s="65">
        <v>1</v>
      </c>
      <c r="B15" s="66">
        <v>2</v>
      </c>
      <c r="C15" s="66">
        <v>3</v>
      </c>
      <c r="D15" s="67">
        <v>4</v>
      </c>
      <c r="E15" s="67">
        <v>5</v>
      </c>
      <c r="F15" s="56" t="s">
        <v>13</v>
      </c>
      <c r="G15" s="68" t="s">
        <v>14</v>
      </c>
      <c r="H15" s="6"/>
      <c r="I15" s="3" t="s">
        <v>147</v>
      </c>
    </row>
    <row r="16" spans="1:9" s="3" customFormat="1" ht="24" x14ac:dyDescent="0.2">
      <c r="A16" s="69" t="s">
        <v>179</v>
      </c>
      <c r="B16" s="70" t="s">
        <v>15</v>
      </c>
      <c r="C16" s="71" t="s">
        <v>16</v>
      </c>
      <c r="D16" s="72">
        <f>D17+D20+D24+D27+D30+D33+D41+D44</f>
        <v>1795378.6</v>
      </c>
      <c r="E16" s="72">
        <f>E17+E20+E24+E27+E30+E33+E41+E44</f>
        <v>31573853.030000001</v>
      </c>
      <c r="F16" s="72">
        <f>F17+F20+F24+F27+F30+F33+F41+F44</f>
        <v>4619725.4800000004</v>
      </c>
      <c r="G16" s="73">
        <f>G17+G20+G24+G27+G30+G33+G41+G44</f>
        <v>37988957.109999999</v>
      </c>
    </row>
    <row r="17" spans="1:9" s="3" customFormat="1" ht="24" x14ac:dyDescent="0.2">
      <c r="A17" s="74" t="s">
        <v>235</v>
      </c>
      <c r="B17" s="75" t="s">
        <v>17</v>
      </c>
      <c r="C17" s="76" t="s">
        <v>18</v>
      </c>
      <c r="D17" s="77">
        <f>SUM(D18:D19)</f>
        <v>0</v>
      </c>
      <c r="E17" s="77">
        <f>SUM(E18:E19)</f>
        <v>0</v>
      </c>
      <c r="F17" s="77">
        <f>SUM(F18:F19)</f>
        <v>0</v>
      </c>
      <c r="G17" s="78">
        <f>SUM(G18:G19)</f>
        <v>0</v>
      </c>
    </row>
    <row r="18" spans="1:9" s="3" customFormat="1" ht="11.25" x14ac:dyDescent="0.2">
      <c r="A18" s="196"/>
      <c r="B18" s="197"/>
      <c r="C18" s="198"/>
      <c r="D18" s="199"/>
      <c r="E18" s="199"/>
      <c r="F18" s="195"/>
      <c r="G18" s="200">
        <f>SUM(D18:F18)</f>
        <v>0</v>
      </c>
      <c r="H18" s="194"/>
      <c r="I18" s="194"/>
    </row>
    <row r="19" spans="1:9" s="3" customFormat="1" ht="11.25" hidden="1" x14ac:dyDescent="0.2">
      <c r="A19" s="83"/>
      <c r="B19" s="79"/>
      <c r="C19" s="80"/>
      <c r="D19" s="48"/>
      <c r="E19" s="48"/>
      <c r="F19" s="81"/>
      <c r="G19" s="82"/>
    </row>
    <row r="20" spans="1:9" s="3" customFormat="1" ht="24" x14ac:dyDescent="0.2">
      <c r="A20" s="74" t="s">
        <v>236</v>
      </c>
      <c r="B20" s="75" t="s">
        <v>19</v>
      </c>
      <c r="C20" s="76" t="s">
        <v>20</v>
      </c>
      <c r="D20" s="77">
        <f>SUM(D21:D23)</f>
        <v>0</v>
      </c>
      <c r="E20" s="77">
        <f>SUM(E21:E23)</f>
        <v>31552000</v>
      </c>
      <c r="F20" s="77">
        <f>SUM(F21:F23)</f>
        <v>4584979.4800000004</v>
      </c>
      <c r="G20" s="78">
        <f>SUM(G21:G23)</f>
        <v>36136979.479999997</v>
      </c>
    </row>
    <row r="21" spans="1:9" s="3" customFormat="1" ht="11.25" x14ac:dyDescent="0.2">
      <c r="A21" s="152" t="s">
        <v>335</v>
      </c>
      <c r="B21" s="79" t="s">
        <v>19</v>
      </c>
      <c r="C21" s="150" t="s">
        <v>334</v>
      </c>
      <c r="D21" s="48"/>
      <c r="E21" s="50">
        <v>31552000</v>
      </c>
      <c r="F21" s="50">
        <v>4583737.0999999996</v>
      </c>
      <c r="G21" s="82">
        <f>SUM(D21:F21)</f>
        <v>36135737.100000001</v>
      </c>
    </row>
    <row r="22" spans="1:9" s="3" customFormat="1" ht="11.25" x14ac:dyDescent="0.2">
      <c r="A22" s="152" t="s">
        <v>336</v>
      </c>
      <c r="B22" s="79" t="s">
        <v>19</v>
      </c>
      <c r="C22" s="150" t="s">
        <v>337</v>
      </c>
      <c r="D22" s="48"/>
      <c r="E22" s="50"/>
      <c r="F22" s="50">
        <v>1242.3800000000001</v>
      </c>
      <c r="G22" s="82">
        <f>SUM(D22:F22)</f>
        <v>1242.3800000000001</v>
      </c>
    </row>
    <row r="23" spans="1:9" s="3" customFormat="1" ht="11.25" hidden="1" x14ac:dyDescent="0.2">
      <c r="A23" s="83"/>
      <c r="B23" s="79"/>
      <c r="C23" s="80"/>
      <c r="D23" s="48"/>
      <c r="E23" s="84"/>
      <c r="F23" s="84"/>
      <c r="G23" s="82"/>
    </row>
    <row r="24" spans="1:9" s="3" customFormat="1" ht="24" x14ac:dyDescent="0.2">
      <c r="A24" s="74" t="s">
        <v>237</v>
      </c>
      <c r="B24" s="75" t="s">
        <v>21</v>
      </c>
      <c r="C24" s="76" t="s">
        <v>22</v>
      </c>
      <c r="D24" s="77">
        <f>SUM(D25:D26)</f>
        <v>0</v>
      </c>
      <c r="E24" s="77">
        <f>SUM(E25:E26)</f>
        <v>0</v>
      </c>
      <c r="F24" s="77">
        <f>SUM(F25:F26)</f>
        <v>34746</v>
      </c>
      <c r="G24" s="78">
        <f>SUM(G25:G26)</f>
        <v>34746</v>
      </c>
    </row>
    <row r="25" spans="1:9" s="3" customFormat="1" ht="22.5" x14ac:dyDescent="0.2">
      <c r="A25" s="152" t="s">
        <v>333</v>
      </c>
      <c r="B25" s="79" t="s">
        <v>21</v>
      </c>
      <c r="C25" s="150" t="s">
        <v>332</v>
      </c>
      <c r="D25" s="48"/>
      <c r="E25" s="48"/>
      <c r="F25" s="49">
        <v>34746</v>
      </c>
      <c r="G25" s="82">
        <f>SUM(D25:F25)</f>
        <v>34746</v>
      </c>
    </row>
    <row r="26" spans="1:9" s="3" customFormat="1" ht="11.25" hidden="1" x14ac:dyDescent="0.2">
      <c r="A26" s="83"/>
      <c r="B26" s="79"/>
      <c r="C26" s="80"/>
      <c r="D26" s="48"/>
      <c r="E26" s="48"/>
      <c r="F26" s="81"/>
      <c r="G26" s="82"/>
    </row>
    <row r="27" spans="1:9" s="3" customFormat="1" ht="24" x14ac:dyDescent="0.2">
      <c r="A27" s="74" t="s">
        <v>238</v>
      </c>
      <c r="B27" s="75" t="s">
        <v>23</v>
      </c>
      <c r="C27" s="76" t="s">
        <v>24</v>
      </c>
      <c r="D27" s="77">
        <f>SUM(D28:D29)</f>
        <v>1595378.6</v>
      </c>
      <c r="E27" s="77">
        <f>SUM(E28:E29)</f>
        <v>0</v>
      </c>
      <c r="F27" s="77">
        <f>SUM(F28:F29)</f>
        <v>0</v>
      </c>
      <c r="G27" s="78">
        <f>SUM(G28:G29)</f>
        <v>1595378.6</v>
      </c>
    </row>
    <row r="28" spans="1:9" s="3" customFormat="1" ht="22.5" x14ac:dyDescent="0.2">
      <c r="A28" s="152" t="s">
        <v>331</v>
      </c>
      <c r="B28" s="79" t="s">
        <v>23</v>
      </c>
      <c r="C28" s="150" t="s">
        <v>330</v>
      </c>
      <c r="D28" s="50">
        <v>1595378.6</v>
      </c>
      <c r="E28" s="48"/>
      <c r="F28" s="50"/>
      <c r="G28" s="82">
        <f>SUM(D28:F28)</f>
        <v>1595378.6</v>
      </c>
    </row>
    <row r="29" spans="1:9" s="3" customFormat="1" ht="11.25" hidden="1" x14ac:dyDescent="0.2">
      <c r="A29" s="83"/>
      <c r="B29" s="79"/>
      <c r="C29" s="80"/>
      <c r="D29" s="84"/>
      <c r="E29" s="48"/>
      <c r="F29" s="84"/>
      <c r="G29" s="82"/>
    </row>
    <row r="30" spans="1:9" s="3" customFormat="1" ht="36" x14ac:dyDescent="0.2">
      <c r="A30" s="74" t="s">
        <v>261</v>
      </c>
      <c r="B30" s="75" t="s">
        <v>172</v>
      </c>
      <c r="C30" s="76" t="s">
        <v>30</v>
      </c>
      <c r="D30" s="77">
        <f>SUM(D31:D32)</f>
        <v>200000</v>
      </c>
      <c r="E30" s="77">
        <f>SUM(E31:E32)</f>
        <v>0</v>
      </c>
      <c r="F30" s="77">
        <f>SUM(F31:F32)</f>
        <v>0</v>
      </c>
      <c r="G30" s="78">
        <f>SUM(G31:G32)</f>
        <v>200000</v>
      </c>
    </row>
    <row r="31" spans="1:9" s="3" customFormat="1" ht="22.5" x14ac:dyDescent="0.2">
      <c r="A31" s="152" t="s">
        <v>329</v>
      </c>
      <c r="B31" s="79" t="s">
        <v>172</v>
      </c>
      <c r="C31" s="150" t="s">
        <v>328</v>
      </c>
      <c r="D31" s="50">
        <v>200000</v>
      </c>
      <c r="E31" s="50"/>
      <c r="F31" s="50"/>
      <c r="G31" s="82">
        <f>SUM(D31:F31)</f>
        <v>200000</v>
      </c>
    </row>
    <row r="32" spans="1:9" s="3" customFormat="1" ht="11.25" hidden="1" x14ac:dyDescent="0.2">
      <c r="A32" s="83"/>
      <c r="B32" s="79"/>
      <c r="C32" s="80"/>
      <c r="D32" s="84"/>
      <c r="E32" s="84"/>
      <c r="F32" s="84"/>
      <c r="G32" s="82"/>
    </row>
    <row r="33" spans="1:9" s="3" customFormat="1" ht="24" x14ac:dyDescent="0.2">
      <c r="A33" s="74" t="s">
        <v>239</v>
      </c>
      <c r="B33" s="75" t="s">
        <v>25</v>
      </c>
      <c r="C33" s="76" t="s">
        <v>26</v>
      </c>
      <c r="D33" s="77">
        <f>SUM(D34:D35)</f>
        <v>0</v>
      </c>
      <c r="E33" s="77">
        <f>SUM(E34:E35)</f>
        <v>-319810.23</v>
      </c>
      <c r="F33" s="77">
        <f>SUM(F34:F35)</f>
        <v>0</v>
      </c>
      <c r="G33" s="78">
        <f>SUM(G34:G35)</f>
        <v>-319810.23</v>
      </c>
    </row>
    <row r="34" spans="1:9" s="3" customFormat="1" ht="11.25" x14ac:dyDescent="0.2">
      <c r="A34" s="152" t="s">
        <v>326</v>
      </c>
      <c r="B34" s="79" t="s">
        <v>25</v>
      </c>
      <c r="C34" s="150" t="s">
        <v>327</v>
      </c>
      <c r="D34" s="50"/>
      <c r="E34" s="49">
        <v>-319810.23</v>
      </c>
      <c r="F34" s="49"/>
      <c r="G34" s="82">
        <f>SUM(D34:F34)</f>
        <v>-319810.23</v>
      </c>
    </row>
    <row r="35" spans="1:9" s="3" customFormat="1" ht="0.75" customHeight="1" thickBot="1" x14ac:dyDescent="0.25">
      <c r="A35" s="85"/>
      <c r="B35" s="86"/>
      <c r="C35" s="87"/>
      <c r="D35" s="88"/>
      <c r="E35" s="88"/>
      <c r="F35" s="88"/>
      <c r="G35" s="89"/>
    </row>
    <row r="36" spans="1:9" s="3" customFormat="1" ht="12.2" customHeight="1" x14ac:dyDescent="0.2">
      <c r="A36" s="90"/>
      <c r="B36" s="90"/>
      <c r="C36" s="90"/>
      <c r="D36" s="90"/>
      <c r="E36" s="90"/>
      <c r="F36" s="90"/>
      <c r="G36" s="90" t="s">
        <v>28</v>
      </c>
      <c r="I36" s="46" t="s">
        <v>168</v>
      </c>
    </row>
    <row r="37" spans="1:9" s="3" customFormat="1" ht="12.2" customHeight="1" x14ac:dyDescent="0.2">
      <c r="A37" s="53"/>
      <c r="B37" s="54" t="s">
        <v>4</v>
      </c>
      <c r="C37" s="162" t="s">
        <v>5</v>
      </c>
      <c r="D37" s="55" t="s">
        <v>6</v>
      </c>
      <c r="E37" s="55" t="s">
        <v>127</v>
      </c>
      <c r="F37" s="56" t="s">
        <v>130</v>
      </c>
      <c r="G37" s="91"/>
      <c r="I37" s="46" t="s">
        <v>169</v>
      </c>
    </row>
    <row r="38" spans="1:9" s="3" customFormat="1" ht="12.2" customHeight="1" x14ac:dyDescent="0.2">
      <c r="A38" s="58" t="s">
        <v>7</v>
      </c>
      <c r="B38" s="59" t="s">
        <v>8</v>
      </c>
      <c r="C38" s="163"/>
      <c r="D38" s="60" t="s">
        <v>9</v>
      </c>
      <c r="E38" s="60" t="s">
        <v>128</v>
      </c>
      <c r="F38" s="61" t="s">
        <v>131</v>
      </c>
      <c r="G38" s="92" t="s">
        <v>10</v>
      </c>
      <c r="I38" s="47" t="s">
        <v>170</v>
      </c>
    </row>
    <row r="39" spans="1:9" s="3" customFormat="1" ht="12.2" customHeight="1" x14ac:dyDescent="0.2">
      <c r="A39" s="63"/>
      <c r="B39" s="59" t="s">
        <v>11</v>
      </c>
      <c r="C39" s="164"/>
      <c r="D39" s="64" t="s">
        <v>12</v>
      </c>
      <c r="E39" s="60" t="s">
        <v>129</v>
      </c>
      <c r="F39" s="61" t="s">
        <v>132</v>
      </c>
      <c r="G39" s="92"/>
      <c r="I39" s="47" t="s">
        <v>171</v>
      </c>
    </row>
    <row r="40" spans="1:9" s="3" customFormat="1" ht="12.2" customHeight="1" thickBot="1" x14ac:dyDescent="0.25">
      <c r="A40" s="65">
        <v>1</v>
      </c>
      <c r="B40" s="66">
        <v>2</v>
      </c>
      <c r="C40" s="66">
        <v>3</v>
      </c>
      <c r="D40" s="67">
        <v>4</v>
      </c>
      <c r="E40" s="67">
        <v>5</v>
      </c>
      <c r="F40" s="56" t="s">
        <v>13</v>
      </c>
      <c r="G40" s="91" t="s">
        <v>14</v>
      </c>
    </row>
    <row r="41" spans="1:9" s="3" customFormat="1" ht="24" x14ac:dyDescent="0.2">
      <c r="A41" s="93" t="s">
        <v>240</v>
      </c>
      <c r="B41" s="70" t="s">
        <v>16</v>
      </c>
      <c r="C41" s="71" t="s">
        <v>27</v>
      </c>
      <c r="D41" s="94">
        <f>SUM(D42:D43)</f>
        <v>0</v>
      </c>
      <c r="E41" s="94">
        <f>SUM(E42:E43)</f>
        <v>254293.16</v>
      </c>
      <c r="F41" s="94">
        <f>SUM(F42:F43)</f>
        <v>0</v>
      </c>
      <c r="G41" s="95">
        <f>SUM(G42:G43)</f>
        <v>254293.16</v>
      </c>
    </row>
    <row r="42" spans="1:9" s="3" customFormat="1" ht="22.5" x14ac:dyDescent="0.2">
      <c r="A42" s="96" t="s">
        <v>324</v>
      </c>
      <c r="B42" s="97" t="s">
        <v>16</v>
      </c>
      <c r="C42" s="151" t="s">
        <v>325</v>
      </c>
      <c r="D42" s="39"/>
      <c r="E42" s="39">
        <v>254293.16</v>
      </c>
      <c r="F42" s="39"/>
      <c r="G42" s="100">
        <f>SUM(D42:F42)</f>
        <v>254293.16</v>
      </c>
    </row>
    <row r="43" spans="1:9" s="3" customFormat="1" ht="11.25" hidden="1" x14ac:dyDescent="0.2">
      <c r="A43" s="101"/>
      <c r="B43" s="97"/>
      <c r="C43" s="98"/>
      <c r="D43" s="102"/>
      <c r="E43" s="99"/>
      <c r="F43" s="99"/>
      <c r="G43" s="100"/>
    </row>
    <row r="44" spans="1:9" s="3" customFormat="1" ht="36" x14ac:dyDescent="0.2">
      <c r="A44" s="74" t="s">
        <v>241</v>
      </c>
      <c r="B44" s="75" t="s">
        <v>173</v>
      </c>
      <c r="C44" s="76" t="s">
        <v>33</v>
      </c>
      <c r="D44" s="103">
        <f>SUM(D45:D47)</f>
        <v>0</v>
      </c>
      <c r="E44" s="103">
        <f>SUM(E45:E47)</f>
        <v>87370.1</v>
      </c>
      <c r="F44" s="103">
        <f>SUM(F45:F47)</f>
        <v>0</v>
      </c>
      <c r="G44" s="104">
        <f>SUM(G45:G47)</f>
        <v>87370.1</v>
      </c>
    </row>
    <row r="45" spans="1:9" s="3" customFormat="1" ht="33.75" x14ac:dyDescent="0.2">
      <c r="A45" s="96" t="s">
        <v>321</v>
      </c>
      <c r="B45" s="97" t="s">
        <v>173</v>
      </c>
      <c r="C45" s="151" t="s">
        <v>320</v>
      </c>
      <c r="D45" s="39"/>
      <c r="E45" s="39">
        <v>28141.82</v>
      </c>
      <c r="F45" s="39"/>
      <c r="G45" s="100">
        <f>SUM(D45:F45)</f>
        <v>28141.82</v>
      </c>
    </row>
    <row r="46" spans="1:9" s="3" customFormat="1" ht="11.25" x14ac:dyDescent="0.2">
      <c r="A46" s="96" t="s">
        <v>322</v>
      </c>
      <c r="B46" s="97" t="s">
        <v>173</v>
      </c>
      <c r="C46" s="151" t="s">
        <v>323</v>
      </c>
      <c r="D46" s="39"/>
      <c r="E46" s="39">
        <v>59228.28</v>
      </c>
      <c r="F46" s="39"/>
      <c r="G46" s="100">
        <f>SUM(D46:F46)</f>
        <v>59228.28</v>
      </c>
    </row>
    <row r="47" spans="1:9" s="3" customFormat="1" ht="11.25" hidden="1" x14ac:dyDescent="0.2">
      <c r="A47" s="101"/>
      <c r="B47" s="97"/>
      <c r="C47" s="98"/>
      <c r="D47" s="102"/>
      <c r="E47" s="99"/>
      <c r="F47" s="99"/>
      <c r="G47" s="100"/>
    </row>
    <row r="48" spans="1:9" s="3" customFormat="1" ht="24" x14ac:dyDescent="0.2">
      <c r="A48" s="105" t="s">
        <v>242</v>
      </c>
      <c r="B48" s="75" t="s">
        <v>24</v>
      </c>
      <c r="C48" s="76" t="s">
        <v>29</v>
      </c>
      <c r="D48" s="106">
        <f>D49+D54+D63+D66+D69+D72+D76+D80+D88</f>
        <v>1618810.6</v>
      </c>
      <c r="E48" s="106">
        <f>E49+E54+E63+E66+E69+E72+E76+E80+E88</f>
        <v>34154565.140000001</v>
      </c>
      <c r="F48" s="106">
        <f>F49+F54+F63+F66+F69+F72+F76+F80+F88</f>
        <v>4457068.4000000004</v>
      </c>
      <c r="G48" s="107">
        <f>G49+G54+G63+G66+G69+G72+G76+G80+G88</f>
        <v>40230444.140000001</v>
      </c>
    </row>
    <row r="49" spans="1:9" s="3" customFormat="1" ht="24" x14ac:dyDescent="0.2">
      <c r="A49" s="74" t="s">
        <v>233</v>
      </c>
      <c r="B49" s="75" t="s">
        <v>30</v>
      </c>
      <c r="C49" s="76" t="s">
        <v>31</v>
      </c>
      <c r="D49" s="103">
        <f>SUM(D50:D53)</f>
        <v>0</v>
      </c>
      <c r="E49" s="103">
        <f>SUM(E50:E53)</f>
        <v>26218269.190000001</v>
      </c>
      <c r="F49" s="103">
        <f>SUM(F50:F53)</f>
        <v>1419663.72</v>
      </c>
      <c r="G49" s="104">
        <f>SUM(G50:G53)</f>
        <v>27637932.91</v>
      </c>
    </row>
    <row r="50" spans="1:9" s="3" customFormat="1" ht="11.25" x14ac:dyDescent="0.2">
      <c r="A50" s="96" t="s">
        <v>315</v>
      </c>
      <c r="B50" s="97" t="s">
        <v>30</v>
      </c>
      <c r="C50" s="151" t="s">
        <v>314</v>
      </c>
      <c r="D50" s="33"/>
      <c r="E50" s="33">
        <v>20174543.719999999</v>
      </c>
      <c r="F50" s="33">
        <v>1071996.43</v>
      </c>
      <c r="G50" s="100">
        <f>SUM(D50:F50)</f>
        <v>21246540.149999999</v>
      </c>
    </row>
    <row r="51" spans="1:9" s="3" customFormat="1" ht="11.25" x14ac:dyDescent="0.2">
      <c r="A51" s="96" t="s">
        <v>317</v>
      </c>
      <c r="B51" s="97" t="s">
        <v>30</v>
      </c>
      <c r="C51" s="151" t="s">
        <v>316</v>
      </c>
      <c r="D51" s="33"/>
      <c r="E51" s="33">
        <v>50000</v>
      </c>
      <c r="F51" s="33">
        <v>60700</v>
      </c>
      <c r="G51" s="100">
        <f>SUM(D51:F51)</f>
        <v>110700</v>
      </c>
    </row>
    <row r="52" spans="1:9" s="3" customFormat="1" ht="11.25" x14ac:dyDescent="0.2">
      <c r="A52" s="96" t="s">
        <v>319</v>
      </c>
      <c r="B52" s="97" t="s">
        <v>30</v>
      </c>
      <c r="C52" s="151" t="s">
        <v>318</v>
      </c>
      <c r="D52" s="33"/>
      <c r="E52" s="33">
        <v>5993725.4699999997</v>
      </c>
      <c r="F52" s="33">
        <v>286967.28999999998</v>
      </c>
      <c r="G52" s="100">
        <f>SUM(D52:F52)</f>
        <v>6280692.7599999998</v>
      </c>
    </row>
    <row r="53" spans="1:9" s="3" customFormat="1" ht="12.2" hidden="1" customHeight="1" x14ac:dyDescent="0.2">
      <c r="A53" s="101"/>
      <c r="B53" s="97"/>
      <c r="C53" s="98"/>
      <c r="D53" s="102"/>
      <c r="E53" s="102"/>
      <c r="F53" s="102"/>
      <c r="G53" s="100"/>
    </row>
    <row r="54" spans="1:9" s="3" customFormat="1" ht="24" x14ac:dyDescent="0.2">
      <c r="A54" s="74" t="s">
        <v>234</v>
      </c>
      <c r="B54" s="75" t="s">
        <v>26</v>
      </c>
      <c r="C54" s="76" t="s">
        <v>32</v>
      </c>
      <c r="D54" s="103">
        <f>SUM(D55:D62)</f>
        <v>559553.6</v>
      </c>
      <c r="E54" s="103">
        <f>SUM(E55:E62)</f>
        <v>4033456.53</v>
      </c>
      <c r="F54" s="103">
        <f>SUM(F55:F62)</f>
        <v>2288106.15</v>
      </c>
      <c r="G54" s="104">
        <f>SUM(G55:G62)</f>
        <v>6881116.2800000003</v>
      </c>
    </row>
    <row r="55" spans="1:9" s="3" customFormat="1" ht="11.25" x14ac:dyDescent="0.2">
      <c r="A55" s="96" t="s">
        <v>300</v>
      </c>
      <c r="B55" s="97" t="s">
        <v>26</v>
      </c>
      <c r="C55" s="151" t="s">
        <v>301</v>
      </c>
      <c r="D55" s="33"/>
      <c r="E55" s="33">
        <v>278744.73</v>
      </c>
      <c r="F55" s="33">
        <v>2502.0300000000002</v>
      </c>
      <c r="G55" s="100">
        <f>SUM(D55:F55)</f>
        <v>281246.76</v>
      </c>
    </row>
    <row r="56" spans="1:9" s="3" customFormat="1" ht="11.25" x14ac:dyDescent="0.2">
      <c r="A56" s="96" t="s">
        <v>303</v>
      </c>
      <c r="B56" s="97" t="s">
        <v>26</v>
      </c>
      <c r="C56" s="151" t="s">
        <v>302</v>
      </c>
      <c r="D56" s="33">
        <v>134154.9</v>
      </c>
      <c r="E56" s="33">
        <v>200000</v>
      </c>
      <c r="F56" s="33">
        <v>237242.3</v>
      </c>
      <c r="G56" s="100">
        <f>SUM(D56:F56)</f>
        <v>571397.19999999995</v>
      </c>
    </row>
    <row r="57" spans="1:9" s="3" customFormat="1" ht="11.25" x14ac:dyDescent="0.2">
      <c r="A57" s="96" t="s">
        <v>305</v>
      </c>
      <c r="B57" s="97" t="s">
        <v>26</v>
      </c>
      <c r="C57" s="151" t="s">
        <v>304</v>
      </c>
      <c r="D57" s="33"/>
      <c r="E57" s="33">
        <v>388884.34</v>
      </c>
      <c r="F57" s="33">
        <v>44642.720000000001</v>
      </c>
      <c r="G57" s="100">
        <f>SUM(D57:F57)</f>
        <v>433527.06</v>
      </c>
    </row>
    <row r="58" spans="1:9" s="3" customFormat="1" ht="22.5" x14ac:dyDescent="0.2">
      <c r="A58" s="96" t="s">
        <v>307</v>
      </c>
      <c r="B58" s="97" t="s">
        <v>26</v>
      </c>
      <c r="C58" s="151" t="s">
        <v>306</v>
      </c>
      <c r="D58" s="33"/>
      <c r="E58" s="33">
        <v>254293.16</v>
      </c>
      <c r="F58" s="33"/>
      <c r="G58" s="100">
        <f>SUM(D58:F58)</f>
        <v>254293.16</v>
      </c>
    </row>
    <row r="59" spans="1:9" s="3" customFormat="1" ht="11.25" x14ac:dyDescent="0.2">
      <c r="A59" s="96" t="s">
        <v>308</v>
      </c>
      <c r="B59" s="97" t="s">
        <v>26</v>
      </c>
      <c r="C59" s="151" t="s">
        <v>309</v>
      </c>
      <c r="D59" s="33"/>
      <c r="E59" s="33">
        <v>650000</v>
      </c>
      <c r="F59" s="33">
        <v>2500</v>
      </c>
      <c r="G59" s="100">
        <f>SUM(D59:F59)</f>
        <v>652500</v>
      </c>
    </row>
    <row r="60" spans="1:9" s="3" customFormat="1" ht="11.25" x14ac:dyDescent="0.2">
      <c r="A60" s="96" t="s">
        <v>310</v>
      </c>
      <c r="B60" s="97" t="s">
        <v>26</v>
      </c>
      <c r="C60" s="151" t="s">
        <v>311</v>
      </c>
      <c r="D60" s="33">
        <v>425398.7</v>
      </c>
      <c r="E60" s="33">
        <v>2223271.58</v>
      </c>
      <c r="F60" s="33">
        <v>1996666.63</v>
      </c>
      <c r="G60" s="100">
        <f>SUM(D60:F60)</f>
        <v>4645336.91</v>
      </c>
    </row>
    <row r="61" spans="1:9" s="3" customFormat="1" ht="11.25" x14ac:dyDescent="0.2">
      <c r="A61" s="96" t="s">
        <v>312</v>
      </c>
      <c r="B61" s="97" t="s">
        <v>26</v>
      </c>
      <c r="C61" s="151" t="s">
        <v>313</v>
      </c>
      <c r="D61" s="33"/>
      <c r="E61" s="33">
        <v>38262.720000000001</v>
      </c>
      <c r="F61" s="33">
        <v>4552.47</v>
      </c>
      <c r="G61" s="100">
        <f>SUM(D61:F61)</f>
        <v>42815.19</v>
      </c>
    </row>
    <row r="62" spans="1:9" s="3" customFormat="1" ht="12.2" hidden="1" customHeight="1" x14ac:dyDescent="0.2">
      <c r="A62" s="101"/>
      <c r="B62" s="97"/>
      <c r="C62" s="98"/>
      <c r="D62" s="102"/>
      <c r="E62" s="102"/>
      <c r="F62" s="102"/>
      <c r="G62" s="100"/>
    </row>
    <row r="63" spans="1:9" s="3" customFormat="1" ht="24" x14ac:dyDescent="0.2">
      <c r="A63" s="74" t="s">
        <v>243</v>
      </c>
      <c r="B63" s="75" t="s">
        <v>33</v>
      </c>
      <c r="C63" s="76" t="s">
        <v>34</v>
      </c>
      <c r="D63" s="103">
        <f>SUM(D64:D65)</f>
        <v>0</v>
      </c>
      <c r="E63" s="103">
        <f>SUM(E64:E65)</f>
        <v>0</v>
      </c>
      <c r="F63" s="103">
        <f>SUM(F64:F65)</f>
        <v>0</v>
      </c>
      <c r="G63" s="104">
        <f>SUM(G64:G65)</f>
        <v>0</v>
      </c>
    </row>
    <row r="64" spans="1:9" s="3" customFormat="1" ht="11.25" x14ac:dyDescent="0.2">
      <c r="A64" s="189"/>
      <c r="B64" s="190"/>
      <c r="C64" s="191"/>
      <c r="D64" s="195"/>
      <c r="E64" s="192"/>
      <c r="F64" s="192"/>
      <c r="G64" s="193">
        <f>SUM(D64:F64)</f>
        <v>0</v>
      </c>
      <c r="H64" s="194"/>
      <c r="I64" s="194"/>
    </row>
    <row r="65" spans="1:9" s="3" customFormat="1" ht="11.25" hidden="1" x14ac:dyDescent="0.2">
      <c r="A65" s="101"/>
      <c r="B65" s="97"/>
      <c r="C65" s="98"/>
      <c r="D65" s="99"/>
      <c r="E65" s="99"/>
      <c r="F65" s="99"/>
      <c r="G65" s="100"/>
    </row>
    <row r="66" spans="1:9" s="3" customFormat="1" ht="24" x14ac:dyDescent="0.2">
      <c r="A66" s="74" t="s">
        <v>244</v>
      </c>
      <c r="B66" s="75" t="s">
        <v>31</v>
      </c>
      <c r="C66" s="76" t="s">
        <v>35</v>
      </c>
      <c r="D66" s="103">
        <f>SUM(D67:D68)</f>
        <v>0</v>
      </c>
      <c r="E66" s="103">
        <f>SUM(E67:E68)</f>
        <v>3443.33</v>
      </c>
      <c r="F66" s="103">
        <f>SUM(F67:F68)</f>
        <v>0</v>
      </c>
      <c r="G66" s="104">
        <f>SUM(G67:G68)</f>
        <v>3443.33</v>
      </c>
    </row>
    <row r="67" spans="1:9" s="3" customFormat="1" ht="22.5" x14ac:dyDescent="0.2">
      <c r="A67" s="96" t="s">
        <v>299</v>
      </c>
      <c r="B67" s="97" t="s">
        <v>31</v>
      </c>
      <c r="C67" s="151" t="s">
        <v>298</v>
      </c>
      <c r="D67" s="33"/>
      <c r="E67" s="33">
        <v>3443.33</v>
      </c>
      <c r="F67" s="33"/>
      <c r="G67" s="100">
        <f>SUM(D67:F67)</f>
        <v>3443.33</v>
      </c>
    </row>
    <row r="68" spans="1:9" s="3" customFormat="1" ht="11.25" hidden="1" x14ac:dyDescent="0.2">
      <c r="A68" s="101"/>
      <c r="B68" s="97"/>
      <c r="C68" s="98"/>
      <c r="D68" s="102"/>
      <c r="E68" s="102"/>
      <c r="F68" s="102"/>
      <c r="G68" s="100"/>
    </row>
    <row r="69" spans="1:9" s="3" customFormat="1" ht="24" x14ac:dyDescent="0.2">
      <c r="A69" s="74" t="s">
        <v>245</v>
      </c>
      <c r="B69" s="75" t="s">
        <v>34</v>
      </c>
      <c r="C69" s="76" t="s">
        <v>36</v>
      </c>
      <c r="D69" s="103">
        <f>SUM(D70:D71)</f>
        <v>0</v>
      </c>
      <c r="E69" s="103">
        <f>SUM(E70:E71)</f>
        <v>0</v>
      </c>
      <c r="F69" s="103">
        <f>SUM(F70:F71)</f>
        <v>0</v>
      </c>
      <c r="G69" s="104">
        <f>SUM(G70:G71)</f>
        <v>0</v>
      </c>
    </row>
    <row r="70" spans="1:9" s="3" customFormat="1" ht="11.25" x14ac:dyDescent="0.2">
      <c r="A70" s="189"/>
      <c r="B70" s="190"/>
      <c r="C70" s="191"/>
      <c r="D70" s="192"/>
      <c r="E70" s="192"/>
      <c r="F70" s="192"/>
      <c r="G70" s="193">
        <f>SUM(D70:F70)</f>
        <v>0</v>
      </c>
      <c r="H70" s="194"/>
      <c r="I70" s="194"/>
    </row>
    <row r="71" spans="1:9" s="3" customFormat="1" ht="11.25" hidden="1" x14ac:dyDescent="0.2">
      <c r="A71" s="101"/>
      <c r="B71" s="97"/>
      <c r="C71" s="98"/>
      <c r="D71" s="102"/>
      <c r="E71" s="102"/>
      <c r="F71" s="102"/>
      <c r="G71" s="100"/>
    </row>
    <row r="72" spans="1:9" s="3" customFormat="1" ht="24" x14ac:dyDescent="0.2">
      <c r="A72" s="74" t="s">
        <v>246</v>
      </c>
      <c r="B72" s="75" t="s">
        <v>35</v>
      </c>
      <c r="C72" s="76" t="s">
        <v>37</v>
      </c>
      <c r="D72" s="103">
        <f>SUM(D73:D75)</f>
        <v>10360</v>
      </c>
      <c r="E72" s="103">
        <f>SUM(E73:E75)</f>
        <v>91409.19</v>
      </c>
      <c r="F72" s="103">
        <f>SUM(F73:F75)</f>
        <v>3195.14</v>
      </c>
      <c r="G72" s="103">
        <f>SUM(G73:G75)</f>
        <v>104964.33</v>
      </c>
    </row>
    <row r="73" spans="1:9" s="3" customFormat="1" ht="11.25" x14ac:dyDescent="0.2">
      <c r="A73" s="96" t="s">
        <v>294</v>
      </c>
      <c r="B73" s="97" t="s">
        <v>35</v>
      </c>
      <c r="C73" s="151" t="s">
        <v>295</v>
      </c>
      <c r="D73" s="33">
        <v>10360</v>
      </c>
      <c r="E73" s="33"/>
      <c r="F73" s="33"/>
      <c r="G73" s="100">
        <f>SUM(D73:F73)</f>
        <v>10360</v>
      </c>
    </row>
    <row r="74" spans="1:9" s="3" customFormat="1" ht="11.25" x14ac:dyDescent="0.2">
      <c r="A74" s="96" t="s">
        <v>296</v>
      </c>
      <c r="B74" s="97" t="s">
        <v>35</v>
      </c>
      <c r="C74" s="151" t="s">
        <v>297</v>
      </c>
      <c r="D74" s="33"/>
      <c r="E74" s="33">
        <v>91409.19</v>
      </c>
      <c r="F74" s="33">
        <v>3195.14</v>
      </c>
      <c r="G74" s="100">
        <f>SUM(D74:F74)</f>
        <v>94604.33</v>
      </c>
    </row>
    <row r="75" spans="1:9" s="3" customFormat="1" ht="11.25" hidden="1" x14ac:dyDescent="0.2">
      <c r="A75" s="101"/>
      <c r="B75" s="97"/>
      <c r="C75" s="98"/>
      <c r="D75" s="102"/>
      <c r="E75" s="102"/>
      <c r="F75" s="102"/>
      <c r="G75" s="100"/>
    </row>
    <row r="76" spans="1:9" s="3" customFormat="1" ht="24" x14ac:dyDescent="0.2">
      <c r="A76" s="74" t="s">
        <v>247</v>
      </c>
      <c r="B76" s="75" t="s">
        <v>36</v>
      </c>
      <c r="C76" s="76" t="s">
        <v>40</v>
      </c>
      <c r="D76" s="103">
        <f>SUM(D77:D79)</f>
        <v>598897</v>
      </c>
      <c r="E76" s="103">
        <f>SUM(E77:E79)</f>
        <v>3675281.9</v>
      </c>
      <c r="F76" s="103">
        <f>SUM(F77:F79)</f>
        <v>712510.75</v>
      </c>
      <c r="G76" s="104">
        <f>SUM(G77:G79)</f>
        <v>4986689.6500000004</v>
      </c>
    </row>
    <row r="77" spans="1:9" s="3" customFormat="1" ht="11.25" x14ac:dyDescent="0.2">
      <c r="A77" s="96" t="s">
        <v>290</v>
      </c>
      <c r="B77" s="97" t="s">
        <v>36</v>
      </c>
      <c r="C77" s="151" t="s">
        <v>291</v>
      </c>
      <c r="D77" s="33"/>
      <c r="E77" s="33">
        <v>1809620.85</v>
      </c>
      <c r="F77" s="33">
        <v>190077.7</v>
      </c>
      <c r="G77" s="100">
        <f>SUM(D77:F77)</f>
        <v>1999698.55</v>
      </c>
    </row>
    <row r="78" spans="1:9" s="3" customFormat="1" ht="11.25" x14ac:dyDescent="0.2">
      <c r="A78" s="96" t="s">
        <v>292</v>
      </c>
      <c r="B78" s="97" t="s">
        <v>36</v>
      </c>
      <c r="C78" s="151" t="s">
        <v>293</v>
      </c>
      <c r="D78" s="33">
        <v>598897</v>
      </c>
      <c r="E78" s="33">
        <v>1865661.05</v>
      </c>
      <c r="F78" s="33">
        <v>522433.05</v>
      </c>
      <c r="G78" s="100">
        <f>SUM(D78:F78)</f>
        <v>2986991.1</v>
      </c>
    </row>
    <row r="79" spans="1:9" s="3" customFormat="1" ht="12.2" hidden="1" customHeight="1" x14ac:dyDescent="0.2">
      <c r="A79" s="101"/>
      <c r="B79" s="97"/>
      <c r="C79" s="98"/>
      <c r="D79" s="102"/>
      <c r="E79" s="102"/>
      <c r="F79" s="102"/>
      <c r="G79" s="100"/>
    </row>
    <row r="80" spans="1:9" s="3" customFormat="1" ht="36" x14ac:dyDescent="0.2">
      <c r="A80" s="74" t="s">
        <v>248</v>
      </c>
      <c r="B80" s="75" t="s">
        <v>37</v>
      </c>
      <c r="C80" s="76" t="s">
        <v>174</v>
      </c>
      <c r="D80" s="103">
        <f>SUM(D81:D82)</f>
        <v>0</v>
      </c>
      <c r="E80" s="103">
        <f>SUM(E81:E82)</f>
        <v>0</v>
      </c>
      <c r="F80" s="103">
        <f>SUM(F81:F82)</f>
        <v>0</v>
      </c>
      <c r="G80" s="104">
        <f>SUM(G81:G82)</f>
        <v>0</v>
      </c>
    </row>
    <row r="81" spans="1:9" s="3" customFormat="1" ht="11.25" x14ac:dyDescent="0.2">
      <c r="A81" s="189"/>
      <c r="B81" s="190"/>
      <c r="C81" s="191"/>
      <c r="D81" s="192"/>
      <c r="E81" s="192"/>
      <c r="F81" s="192"/>
      <c r="G81" s="193">
        <f>SUM(D81:F81)</f>
        <v>0</v>
      </c>
      <c r="H81" s="194"/>
      <c r="I81" s="194"/>
    </row>
    <row r="82" spans="1:9" s="3" customFormat="1" ht="0.75" customHeight="1" thickBot="1" x14ac:dyDescent="0.25">
      <c r="A82" s="101"/>
      <c r="B82" s="108"/>
      <c r="C82" s="109"/>
      <c r="D82" s="110"/>
      <c r="E82" s="110"/>
      <c r="F82" s="110"/>
      <c r="G82" s="111"/>
    </row>
    <row r="83" spans="1:9" s="3" customFormat="1" ht="12.2" customHeight="1" x14ac:dyDescent="0.2">
      <c r="A83" s="90"/>
      <c r="B83" s="90"/>
      <c r="C83" s="90"/>
      <c r="D83" s="90"/>
      <c r="E83" s="90"/>
      <c r="F83" s="90"/>
      <c r="G83" s="90" t="s">
        <v>39</v>
      </c>
    </row>
    <row r="84" spans="1:9" s="3" customFormat="1" ht="12.2" customHeight="1" x14ac:dyDescent="0.2">
      <c r="A84" s="112"/>
      <c r="B84" s="54" t="s">
        <v>4</v>
      </c>
      <c r="C84" s="162" t="s">
        <v>5</v>
      </c>
      <c r="D84" s="55" t="s">
        <v>6</v>
      </c>
      <c r="E84" s="55" t="s">
        <v>127</v>
      </c>
      <c r="F84" s="56" t="s">
        <v>130</v>
      </c>
      <c r="G84" s="91"/>
    </row>
    <row r="85" spans="1:9" s="3" customFormat="1" ht="12.2" customHeight="1" x14ac:dyDescent="0.2">
      <c r="A85" s="59" t="s">
        <v>7</v>
      </c>
      <c r="B85" s="59" t="s">
        <v>8</v>
      </c>
      <c r="C85" s="163"/>
      <c r="D85" s="60" t="s">
        <v>9</v>
      </c>
      <c r="E85" s="60" t="s">
        <v>128</v>
      </c>
      <c r="F85" s="61" t="s">
        <v>131</v>
      </c>
      <c r="G85" s="92" t="s">
        <v>10</v>
      </c>
    </row>
    <row r="86" spans="1:9" s="3" customFormat="1" ht="12.2" customHeight="1" x14ac:dyDescent="0.2">
      <c r="A86" s="113"/>
      <c r="B86" s="114" t="s">
        <v>11</v>
      </c>
      <c r="C86" s="164"/>
      <c r="D86" s="64" t="s">
        <v>12</v>
      </c>
      <c r="E86" s="64" t="s">
        <v>129</v>
      </c>
      <c r="F86" s="115" t="s">
        <v>132</v>
      </c>
      <c r="G86" s="92"/>
    </row>
    <row r="87" spans="1:9" s="3" customFormat="1" ht="12.2" customHeight="1" thickBot="1" x14ac:dyDescent="0.25">
      <c r="A87" s="65">
        <v>1</v>
      </c>
      <c r="B87" s="116">
        <v>2</v>
      </c>
      <c r="C87" s="116">
        <v>3</v>
      </c>
      <c r="D87" s="117">
        <v>4</v>
      </c>
      <c r="E87" s="117">
        <v>5</v>
      </c>
      <c r="F87" s="118" t="s">
        <v>13</v>
      </c>
      <c r="G87" s="119" t="s">
        <v>14</v>
      </c>
    </row>
    <row r="88" spans="1:9" s="3" customFormat="1" ht="24" x14ac:dyDescent="0.2">
      <c r="A88" s="93" t="s">
        <v>262</v>
      </c>
      <c r="B88" s="70" t="s">
        <v>40</v>
      </c>
      <c r="C88" s="71" t="s">
        <v>38</v>
      </c>
      <c r="D88" s="94">
        <f>SUM(D89:D92)</f>
        <v>450000</v>
      </c>
      <c r="E88" s="94">
        <f>SUM(E89:E92)</f>
        <v>132705</v>
      </c>
      <c r="F88" s="94">
        <f>SUM(F89:F92)</f>
        <v>33592.639999999999</v>
      </c>
      <c r="G88" s="95">
        <f>SUM(G89:G92)</f>
        <v>616297.64</v>
      </c>
    </row>
    <row r="89" spans="1:9" s="3" customFormat="1" ht="11.25" x14ac:dyDescent="0.2">
      <c r="A89" s="96" t="s">
        <v>284</v>
      </c>
      <c r="B89" s="97" t="s">
        <v>40</v>
      </c>
      <c r="C89" s="151" t="s">
        <v>285</v>
      </c>
      <c r="D89" s="33"/>
      <c r="E89" s="33">
        <v>132705</v>
      </c>
      <c r="F89" s="33">
        <v>32236.38</v>
      </c>
      <c r="G89" s="100">
        <f>SUM(D89:F89)</f>
        <v>164941.38</v>
      </c>
    </row>
    <row r="90" spans="1:9" s="3" customFormat="1" ht="22.5" x14ac:dyDescent="0.2">
      <c r="A90" s="96" t="s">
        <v>287</v>
      </c>
      <c r="B90" s="97" t="s">
        <v>40</v>
      </c>
      <c r="C90" s="151" t="s">
        <v>286</v>
      </c>
      <c r="D90" s="33"/>
      <c r="E90" s="33"/>
      <c r="F90" s="33">
        <v>1356.26</v>
      </c>
      <c r="G90" s="100">
        <f>SUM(D90:F90)</f>
        <v>1356.26</v>
      </c>
    </row>
    <row r="91" spans="1:9" s="3" customFormat="1" ht="11.25" x14ac:dyDescent="0.2">
      <c r="A91" s="96" t="s">
        <v>288</v>
      </c>
      <c r="B91" s="97" t="s">
        <v>40</v>
      </c>
      <c r="C91" s="151" t="s">
        <v>289</v>
      </c>
      <c r="D91" s="33">
        <v>450000</v>
      </c>
      <c r="E91" s="33"/>
      <c r="F91" s="33"/>
      <c r="G91" s="100">
        <f>SUM(D91:F91)</f>
        <v>450000</v>
      </c>
    </row>
    <row r="92" spans="1:9" s="3" customFormat="1" ht="12.2" hidden="1" customHeight="1" x14ac:dyDescent="0.2">
      <c r="A92" s="96"/>
      <c r="B92" s="97"/>
      <c r="C92" s="98"/>
      <c r="D92" s="102"/>
      <c r="E92" s="102"/>
      <c r="F92" s="102"/>
      <c r="G92" s="100"/>
    </row>
    <row r="93" spans="1:9" s="3" customFormat="1" ht="11.25" x14ac:dyDescent="0.2">
      <c r="A93" s="120" t="s">
        <v>249</v>
      </c>
      <c r="B93" s="75" t="s">
        <v>41</v>
      </c>
      <c r="C93" s="76"/>
      <c r="D93" s="103">
        <f>D96+D133</f>
        <v>176568</v>
      </c>
      <c r="E93" s="103">
        <f>E96+E133</f>
        <v>-2580712.11</v>
      </c>
      <c r="F93" s="103">
        <f>F96+F133</f>
        <v>93338.08</v>
      </c>
      <c r="G93" s="104">
        <f>G96+G133</f>
        <v>-2310806.0299999998</v>
      </c>
    </row>
    <row r="94" spans="1:9" s="3" customFormat="1" ht="12" x14ac:dyDescent="0.2">
      <c r="A94" s="74" t="s">
        <v>250</v>
      </c>
      <c r="B94" s="75" t="s">
        <v>42</v>
      </c>
      <c r="C94" s="76"/>
      <c r="D94" s="121">
        <f>D16-D48</f>
        <v>176568</v>
      </c>
      <c r="E94" s="121">
        <f>E16-E48</f>
        <v>-2580712.11</v>
      </c>
      <c r="F94" s="121">
        <f>F16-F48</f>
        <v>162657.07999999999</v>
      </c>
      <c r="G94" s="122">
        <f>G16-G48</f>
        <v>-2241487.0299999998</v>
      </c>
    </row>
    <row r="95" spans="1:9" s="3" customFormat="1" ht="12" x14ac:dyDescent="0.2">
      <c r="A95" s="74" t="s">
        <v>251</v>
      </c>
      <c r="B95" s="75" t="s">
        <v>43</v>
      </c>
      <c r="C95" s="76"/>
      <c r="D95" s="39"/>
      <c r="E95" s="33"/>
      <c r="F95" s="33">
        <v>69319</v>
      </c>
      <c r="G95" s="100">
        <f>SUM(D95:F95)</f>
        <v>69319</v>
      </c>
    </row>
    <row r="96" spans="1:9" s="3" customFormat="1" ht="22.5" x14ac:dyDescent="0.2">
      <c r="A96" s="120" t="s">
        <v>252</v>
      </c>
      <c r="B96" s="75" t="s">
        <v>44</v>
      </c>
      <c r="C96" s="76"/>
      <c r="D96" s="106">
        <f>D97+D100+D103+D106+D121+D124+D132</f>
        <v>-23432</v>
      </c>
      <c r="E96" s="106">
        <f>E97+E100+E103+E106+E121+E124+E132</f>
        <v>-1692970.99</v>
      </c>
      <c r="F96" s="106">
        <f>F97+F100+F103+F106+F121+F124+F132</f>
        <v>42701.34</v>
      </c>
      <c r="G96" s="107">
        <f>G97+G100+G103+G106+G121+G124+G132</f>
        <v>-1673701.65</v>
      </c>
    </row>
    <row r="97" spans="1:7" s="3" customFormat="1" ht="12" x14ac:dyDescent="0.2">
      <c r="A97" s="74" t="s">
        <v>253</v>
      </c>
      <c r="B97" s="75" t="s">
        <v>45</v>
      </c>
      <c r="C97" s="76"/>
      <c r="D97" s="103">
        <f>D98-D99</f>
        <v>0</v>
      </c>
      <c r="E97" s="103">
        <f>E98-E99</f>
        <v>-1573566.6</v>
      </c>
      <c r="F97" s="103">
        <f>F98-F99</f>
        <v>0</v>
      </c>
      <c r="G97" s="104">
        <f>G98-G99</f>
        <v>-1573566.6</v>
      </c>
    </row>
    <row r="98" spans="1:7" s="3" customFormat="1" ht="22.5" x14ac:dyDescent="0.2">
      <c r="A98" s="123" t="s">
        <v>254</v>
      </c>
      <c r="B98" s="75" t="s">
        <v>46</v>
      </c>
      <c r="C98" s="76" t="s">
        <v>44</v>
      </c>
      <c r="D98" s="33">
        <v>200000</v>
      </c>
      <c r="E98" s="33">
        <v>1242794.25</v>
      </c>
      <c r="F98" s="33">
        <v>226131.95</v>
      </c>
      <c r="G98" s="100">
        <f>SUM(D98:F98)</f>
        <v>1668926.2</v>
      </c>
    </row>
    <row r="99" spans="1:7" s="3" customFormat="1" ht="11.25" x14ac:dyDescent="0.2">
      <c r="A99" s="123" t="s">
        <v>182</v>
      </c>
      <c r="B99" s="75" t="s">
        <v>47</v>
      </c>
      <c r="C99" s="76" t="s">
        <v>154</v>
      </c>
      <c r="D99" s="33">
        <v>200000</v>
      </c>
      <c r="E99" s="33">
        <v>2816360.85</v>
      </c>
      <c r="F99" s="33">
        <v>226131.95</v>
      </c>
      <c r="G99" s="100">
        <f>SUM(D99:F99)</f>
        <v>3242492.8</v>
      </c>
    </row>
    <row r="100" spans="1:7" s="3" customFormat="1" ht="12" x14ac:dyDescent="0.2">
      <c r="A100" s="74" t="s">
        <v>180</v>
      </c>
      <c r="B100" s="75" t="s">
        <v>49</v>
      </c>
      <c r="C100" s="76"/>
      <c r="D100" s="103">
        <f>D101-D102</f>
        <v>0</v>
      </c>
      <c r="E100" s="103">
        <f>E101-E102</f>
        <v>0</v>
      </c>
      <c r="F100" s="103">
        <f>F101-F102</f>
        <v>0</v>
      </c>
      <c r="G100" s="104">
        <f>G101-G102</f>
        <v>0</v>
      </c>
    </row>
    <row r="101" spans="1:7" s="3" customFormat="1" ht="22.5" x14ac:dyDescent="0.2">
      <c r="A101" s="123" t="s">
        <v>255</v>
      </c>
      <c r="B101" s="75" t="s">
        <v>50</v>
      </c>
      <c r="C101" s="76" t="s">
        <v>45</v>
      </c>
      <c r="D101" s="33"/>
      <c r="E101" s="33"/>
      <c r="F101" s="33"/>
      <c r="G101" s="100">
        <f>SUM(D101:F101)</f>
        <v>0</v>
      </c>
    </row>
    <row r="102" spans="1:7" s="3" customFormat="1" ht="11.25" x14ac:dyDescent="0.2">
      <c r="A102" s="123" t="s">
        <v>183</v>
      </c>
      <c r="B102" s="75" t="s">
        <v>51</v>
      </c>
      <c r="C102" s="76" t="s">
        <v>155</v>
      </c>
      <c r="D102" s="33"/>
      <c r="E102" s="33"/>
      <c r="F102" s="33"/>
      <c r="G102" s="100">
        <f>SUM(D102:F102)</f>
        <v>0</v>
      </c>
    </row>
    <row r="103" spans="1:7" s="3" customFormat="1" ht="12" x14ac:dyDescent="0.2">
      <c r="A103" s="74" t="s">
        <v>181</v>
      </c>
      <c r="B103" s="75" t="s">
        <v>53</v>
      </c>
      <c r="C103" s="76"/>
      <c r="D103" s="103">
        <f>D104-D105</f>
        <v>0</v>
      </c>
      <c r="E103" s="103">
        <f>E104-E105</f>
        <v>59228.28</v>
      </c>
      <c r="F103" s="103">
        <f>F104-F105</f>
        <v>0</v>
      </c>
      <c r="G103" s="104">
        <f>G104-G105</f>
        <v>59228.28</v>
      </c>
    </row>
    <row r="104" spans="1:7" s="3" customFormat="1" ht="22.5" x14ac:dyDescent="0.2">
      <c r="A104" s="123" t="s">
        <v>256</v>
      </c>
      <c r="B104" s="75" t="s">
        <v>54</v>
      </c>
      <c r="C104" s="76" t="s">
        <v>49</v>
      </c>
      <c r="D104" s="33"/>
      <c r="E104" s="33">
        <v>59228.28</v>
      </c>
      <c r="F104" s="33"/>
      <c r="G104" s="100">
        <f>SUM(D104:F104)</f>
        <v>59228.28</v>
      </c>
    </row>
    <row r="105" spans="1:7" s="3" customFormat="1" ht="11.25" x14ac:dyDescent="0.2">
      <c r="A105" s="123" t="s">
        <v>184</v>
      </c>
      <c r="B105" s="75" t="s">
        <v>55</v>
      </c>
      <c r="C105" s="76" t="s">
        <v>156</v>
      </c>
      <c r="D105" s="33"/>
      <c r="E105" s="33"/>
      <c r="F105" s="33"/>
      <c r="G105" s="100">
        <f>SUM(D105:F105)</f>
        <v>0</v>
      </c>
    </row>
    <row r="106" spans="1:7" s="3" customFormat="1" ht="12" x14ac:dyDescent="0.2">
      <c r="A106" s="74" t="s">
        <v>185</v>
      </c>
      <c r="B106" s="75" t="s">
        <v>57</v>
      </c>
      <c r="C106" s="76"/>
      <c r="D106" s="103">
        <f>D107-D114</f>
        <v>-23432</v>
      </c>
      <c r="E106" s="103">
        <f>E107-E114</f>
        <v>-194098.37</v>
      </c>
      <c r="F106" s="103">
        <f>F107-F114</f>
        <v>21460.55</v>
      </c>
      <c r="G106" s="104">
        <f>G107-G114</f>
        <v>-196069.82</v>
      </c>
    </row>
    <row r="107" spans="1:7" s="3" customFormat="1" ht="33.75" x14ac:dyDescent="0.2">
      <c r="A107" s="123" t="s">
        <v>257</v>
      </c>
      <c r="B107" s="75" t="s">
        <v>58</v>
      </c>
      <c r="C107" s="76" t="s">
        <v>59</v>
      </c>
      <c r="D107" s="124">
        <f>SUM(D108:D113)</f>
        <v>575465</v>
      </c>
      <c r="E107" s="124">
        <f>SUM(E108:E113)</f>
        <v>1675006.01</v>
      </c>
      <c r="F107" s="124">
        <f>SUM(F108:F113)</f>
        <v>543893.6</v>
      </c>
      <c r="G107" s="125">
        <f>SUM(G108:G113)</f>
        <v>2794364.61</v>
      </c>
    </row>
    <row r="108" spans="1:7" s="3" customFormat="1" ht="22.5" x14ac:dyDescent="0.2">
      <c r="A108" s="96" t="s">
        <v>275</v>
      </c>
      <c r="B108" s="97" t="s">
        <v>58</v>
      </c>
      <c r="C108" s="151" t="s">
        <v>274</v>
      </c>
      <c r="D108" s="33"/>
      <c r="E108" s="33">
        <v>170</v>
      </c>
      <c r="F108" s="33"/>
      <c r="G108" s="100">
        <f>SUM(D108:F108)</f>
        <v>170</v>
      </c>
    </row>
    <row r="109" spans="1:7" s="3" customFormat="1" ht="11.25" x14ac:dyDescent="0.2">
      <c r="A109" s="96" t="s">
        <v>277</v>
      </c>
      <c r="B109" s="97" t="s">
        <v>58</v>
      </c>
      <c r="C109" s="151" t="s">
        <v>276</v>
      </c>
      <c r="D109" s="33"/>
      <c r="E109" s="33">
        <v>1001135.63</v>
      </c>
      <c r="F109" s="33">
        <v>59923.81</v>
      </c>
      <c r="G109" s="100">
        <f>SUM(D109:F109)</f>
        <v>1061059.44</v>
      </c>
    </row>
    <row r="110" spans="1:7" s="3" customFormat="1" ht="11.25" x14ac:dyDescent="0.2">
      <c r="A110" s="96" t="s">
        <v>279</v>
      </c>
      <c r="B110" s="97" t="s">
        <v>58</v>
      </c>
      <c r="C110" s="151" t="s">
        <v>278</v>
      </c>
      <c r="D110" s="33"/>
      <c r="E110" s="33"/>
      <c r="F110" s="33">
        <v>1000</v>
      </c>
      <c r="G110" s="100">
        <f>SUM(D110:F110)</f>
        <v>1000</v>
      </c>
    </row>
    <row r="111" spans="1:7" s="3" customFormat="1" ht="11.25" x14ac:dyDescent="0.2">
      <c r="A111" s="96" t="s">
        <v>280</v>
      </c>
      <c r="B111" s="97" t="s">
        <v>58</v>
      </c>
      <c r="C111" s="151" t="s">
        <v>281</v>
      </c>
      <c r="D111" s="33">
        <v>45264</v>
      </c>
      <c r="E111" s="33">
        <v>77022.73</v>
      </c>
      <c r="F111" s="33">
        <v>357558.89</v>
      </c>
      <c r="G111" s="100">
        <f>SUM(D111:F111)</f>
        <v>479845.62</v>
      </c>
    </row>
    <row r="112" spans="1:7" s="3" customFormat="1" ht="22.5" x14ac:dyDescent="0.2">
      <c r="A112" s="96" t="s">
        <v>283</v>
      </c>
      <c r="B112" s="97" t="s">
        <v>58</v>
      </c>
      <c r="C112" s="151" t="s">
        <v>282</v>
      </c>
      <c r="D112" s="33">
        <v>530201</v>
      </c>
      <c r="E112" s="33">
        <v>596677.65</v>
      </c>
      <c r="F112" s="33">
        <v>125410.9</v>
      </c>
      <c r="G112" s="100">
        <f>SUM(D112:F112)</f>
        <v>1252289.55</v>
      </c>
    </row>
    <row r="113" spans="1:7" s="3" customFormat="1" ht="11.25" hidden="1" x14ac:dyDescent="0.2">
      <c r="A113" s="96"/>
      <c r="B113" s="97"/>
      <c r="C113" s="98"/>
      <c r="D113" s="102"/>
      <c r="E113" s="102"/>
      <c r="F113" s="102"/>
      <c r="G113" s="100"/>
    </row>
    <row r="114" spans="1:7" s="3" customFormat="1" ht="22.5" x14ac:dyDescent="0.2">
      <c r="A114" s="123" t="s">
        <v>186</v>
      </c>
      <c r="B114" s="75" t="s">
        <v>60</v>
      </c>
      <c r="C114" s="76" t="s">
        <v>61</v>
      </c>
      <c r="D114" s="124">
        <f>SUM(D115:D120)</f>
        <v>598897</v>
      </c>
      <c r="E114" s="124">
        <f>SUM(E115:E120)</f>
        <v>1869104.38</v>
      </c>
      <c r="F114" s="124">
        <f>SUM(F115:F120)</f>
        <v>522433.05</v>
      </c>
      <c r="G114" s="125">
        <f>SUM(G115:G120)</f>
        <v>2990434.43</v>
      </c>
    </row>
    <row r="115" spans="1:7" s="3" customFormat="1" ht="22.5" x14ac:dyDescent="0.2">
      <c r="A115" s="96" t="s">
        <v>265</v>
      </c>
      <c r="B115" s="97" t="s">
        <v>60</v>
      </c>
      <c r="C115" s="151" t="s">
        <v>72</v>
      </c>
      <c r="D115" s="33"/>
      <c r="E115" s="33">
        <v>170</v>
      </c>
      <c r="F115" s="33"/>
      <c r="G115" s="100">
        <f>SUM(D115:F115)</f>
        <v>170</v>
      </c>
    </row>
    <row r="116" spans="1:7" s="3" customFormat="1" ht="11.25" x14ac:dyDescent="0.2">
      <c r="A116" s="96" t="s">
        <v>266</v>
      </c>
      <c r="B116" s="97" t="s">
        <v>60</v>
      </c>
      <c r="C116" s="151" t="s">
        <v>267</v>
      </c>
      <c r="D116" s="33"/>
      <c r="E116" s="33">
        <v>999699.34</v>
      </c>
      <c r="F116" s="33">
        <v>59923.81</v>
      </c>
      <c r="G116" s="100">
        <f>SUM(D116:F116)</f>
        <v>1059623.1499999999</v>
      </c>
    </row>
    <row r="117" spans="1:7" s="3" customFormat="1" ht="11.25" x14ac:dyDescent="0.2">
      <c r="A117" s="96" t="s">
        <v>269</v>
      </c>
      <c r="B117" s="97" t="s">
        <v>60</v>
      </c>
      <c r="C117" s="151" t="s">
        <v>268</v>
      </c>
      <c r="D117" s="33"/>
      <c r="E117" s="33">
        <v>7400</v>
      </c>
      <c r="F117" s="33"/>
      <c r="G117" s="100">
        <f>SUM(D117:F117)</f>
        <v>7400</v>
      </c>
    </row>
    <row r="118" spans="1:7" s="3" customFormat="1" ht="11.25" x14ac:dyDescent="0.2">
      <c r="A118" s="96" t="s">
        <v>270</v>
      </c>
      <c r="B118" s="97" t="s">
        <v>60</v>
      </c>
      <c r="C118" s="151" t="s">
        <v>271</v>
      </c>
      <c r="D118" s="33">
        <v>68696</v>
      </c>
      <c r="E118" s="33">
        <v>300844.39</v>
      </c>
      <c r="F118" s="33">
        <v>337098.34</v>
      </c>
      <c r="G118" s="100">
        <f>SUM(D118:F118)</f>
        <v>706638.73</v>
      </c>
    </row>
    <row r="119" spans="1:7" s="3" customFormat="1" ht="22.5" x14ac:dyDescent="0.2">
      <c r="A119" s="96" t="s">
        <v>272</v>
      </c>
      <c r="B119" s="97" t="s">
        <v>60</v>
      </c>
      <c r="C119" s="151" t="s">
        <v>273</v>
      </c>
      <c r="D119" s="33">
        <v>530201</v>
      </c>
      <c r="E119" s="33">
        <v>560990.65</v>
      </c>
      <c r="F119" s="33">
        <v>125410.9</v>
      </c>
      <c r="G119" s="100">
        <f>SUM(D119:F119)</f>
        <v>1216602.55</v>
      </c>
    </row>
    <row r="120" spans="1:7" s="3" customFormat="1" ht="11.25" hidden="1" x14ac:dyDescent="0.2">
      <c r="A120" s="96"/>
      <c r="B120" s="97"/>
      <c r="C120" s="98"/>
      <c r="D120" s="102"/>
      <c r="E120" s="102"/>
      <c r="F120" s="102"/>
      <c r="G120" s="100"/>
    </row>
    <row r="121" spans="1:7" s="3" customFormat="1" ht="12" x14ac:dyDescent="0.2">
      <c r="A121" s="74" t="s">
        <v>187</v>
      </c>
      <c r="B121" s="75" t="s">
        <v>62</v>
      </c>
      <c r="C121" s="76"/>
      <c r="D121" s="103">
        <f>D122-D123</f>
        <v>0</v>
      </c>
      <c r="E121" s="103">
        <f>E122-E123</f>
        <v>0</v>
      </c>
      <c r="F121" s="103">
        <f>F122-F123</f>
        <v>0</v>
      </c>
      <c r="G121" s="104">
        <f>G122-G123</f>
        <v>0</v>
      </c>
    </row>
    <row r="122" spans="1:7" s="3" customFormat="1" ht="22.5" x14ac:dyDescent="0.2">
      <c r="A122" s="123" t="s">
        <v>258</v>
      </c>
      <c r="B122" s="75" t="s">
        <v>63</v>
      </c>
      <c r="C122" s="76" t="s">
        <v>53</v>
      </c>
      <c r="D122" s="33"/>
      <c r="E122" s="33">
        <v>254293.16</v>
      </c>
      <c r="F122" s="33"/>
      <c r="G122" s="100">
        <f>SUM(D122:F122)</f>
        <v>254293.16</v>
      </c>
    </row>
    <row r="123" spans="1:7" s="3" customFormat="1" ht="11.25" x14ac:dyDescent="0.2">
      <c r="A123" s="123" t="s">
        <v>188</v>
      </c>
      <c r="B123" s="75" t="s">
        <v>65</v>
      </c>
      <c r="C123" s="76" t="s">
        <v>148</v>
      </c>
      <c r="D123" s="33"/>
      <c r="E123" s="33">
        <v>254293.16</v>
      </c>
      <c r="F123" s="33"/>
      <c r="G123" s="100">
        <f>SUM(D123:F123)</f>
        <v>254293.16</v>
      </c>
    </row>
    <row r="124" spans="1:7" s="3" customFormat="1" ht="24.75" thickBot="1" x14ac:dyDescent="0.25">
      <c r="A124" s="126" t="s">
        <v>189</v>
      </c>
      <c r="B124" s="127" t="s">
        <v>67</v>
      </c>
      <c r="C124" s="128"/>
      <c r="D124" s="129">
        <f>D130-D131</f>
        <v>0</v>
      </c>
      <c r="E124" s="129">
        <f>E130-E131</f>
        <v>0</v>
      </c>
      <c r="F124" s="129">
        <f>F130-F131</f>
        <v>0</v>
      </c>
      <c r="G124" s="130">
        <f>G130-G131</f>
        <v>0</v>
      </c>
    </row>
    <row r="125" spans="1:7" s="3" customFormat="1" ht="11.25" x14ac:dyDescent="0.2">
      <c r="A125" s="90"/>
      <c r="B125" s="90"/>
      <c r="C125" s="90"/>
      <c r="D125" s="90"/>
      <c r="E125" s="90"/>
      <c r="F125" s="90"/>
      <c r="G125" s="131" t="s">
        <v>66</v>
      </c>
    </row>
    <row r="126" spans="1:7" s="3" customFormat="1" ht="12" customHeight="1" x14ac:dyDescent="0.2">
      <c r="A126" s="112"/>
      <c r="B126" s="54" t="s">
        <v>4</v>
      </c>
      <c r="C126" s="162" t="s">
        <v>5</v>
      </c>
      <c r="D126" s="55" t="s">
        <v>6</v>
      </c>
      <c r="E126" s="55" t="s">
        <v>127</v>
      </c>
      <c r="F126" s="56" t="s">
        <v>130</v>
      </c>
      <c r="G126" s="91"/>
    </row>
    <row r="127" spans="1:7" s="3" customFormat="1" ht="12" customHeight="1" x14ac:dyDescent="0.2">
      <c r="A127" s="59" t="s">
        <v>7</v>
      </c>
      <c r="B127" s="59" t="s">
        <v>8</v>
      </c>
      <c r="C127" s="163"/>
      <c r="D127" s="60" t="s">
        <v>9</v>
      </c>
      <c r="E127" s="60" t="s">
        <v>128</v>
      </c>
      <c r="F127" s="61" t="s">
        <v>131</v>
      </c>
      <c r="G127" s="92" t="s">
        <v>10</v>
      </c>
    </row>
    <row r="128" spans="1:7" s="3" customFormat="1" ht="12" customHeight="1" x14ac:dyDescent="0.2">
      <c r="A128" s="113"/>
      <c r="B128" s="114" t="s">
        <v>11</v>
      </c>
      <c r="C128" s="164"/>
      <c r="D128" s="64" t="s">
        <v>12</v>
      </c>
      <c r="E128" s="64" t="s">
        <v>129</v>
      </c>
      <c r="F128" s="115" t="s">
        <v>132</v>
      </c>
      <c r="G128" s="92"/>
    </row>
    <row r="129" spans="1:7" s="3" customFormat="1" ht="12" thickBot="1" x14ac:dyDescent="0.25">
      <c r="A129" s="65">
        <v>1</v>
      </c>
      <c r="B129" s="116">
        <v>2</v>
      </c>
      <c r="C129" s="116">
        <v>3</v>
      </c>
      <c r="D129" s="67">
        <v>4</v>
      </c>
      <c r="E129" s="67">
        <v>5</v>
      </c>
      <c r="F129" s="56" t="s">
        <v>13</v>
      </c>
      <c r="G129" s="91" t="s">
        <v>14</v>
      </c>
    </row>
    <row r="130" spans="1:7" s="3" customFormat="1" ht="22.5" x14ac:dyDescent="0.2">
      <c r="A130" s="132" t="s">
        <v>263</v>
      </c>
      <c r="B130" s="133" t="s">
        <v>175</v>
      </c>
      <c r="C130" s="172" t="s">
        <v>190</v>
      </c>
      <c r="D130" s="51"/>
      <c r="E130" s="51">
        <v>51565579.009999998</v>
      </c>
      <c r="F130" s="51">
        <v>5905656.2300000004</v>
      </c>
      <c r="G130" s="134">
        <f>SUM(D130:F130)</f>
        <v>57471235.240000002</v>
      </c>
    </row>
    <row r="131" spans="1:7" s="3" customFormat="1" ht="11.25" x14ac:dyDescent="0.2">
      <c r="A131" s="135" t="s">
        <v>157</v>
      </c>
      <c r="B131" s="136" t="s">
        <v>176</v>
      </c>
      <c r="C131" s="137" t="s">
        <v>64</v>
      </c>
      <c r="D131" s="49"/>
      <c r="E131" s="49">
        <v>51565579.009999998</v>
      </c>
      <c r="F131" s="49">
        <v>5905656.2300000004</v>
      </c>
      <c r="G131" s="82">
        <f>SUM(D131:F131)</f>
        <v>57471235.240000002</v>
      </c>
    </row>
    <row r="132" spans="1:7" s="3" customFormat="1" ht="12" x14ac:dyDescent="0.2">
      <c r="A132" s="126" t="s">
        <v>191</v>
      </c>
      <c r="B132" s="136" t="s">
        <v>149</v>
      </c>
      <c r="C132" s="137" t="s">
        <v>64</v>
      </c>
      <c r="D132" s="49"/>
      <c r="E132" s="49">
        <v>15465.7</v>
      </c>
      <c r="F132" s="49">
        <v>21240.79</v>
      </c>
      <c r="G132" s="82">
        <f>SUM(D132:F132)</f>
        <v>36706.49</v>
      </c>
    </row>
    <row r="133" spans="1:7" s="3" customFormat="1" ht="24" x14ac:dyDescent="0.2">
      <c r="A133" s="138" t="s">
        <v>220</v>
      </c>
      <c r="B133" s="136" t="s">
        <v>48</v>
      </c>
      <c r="C133" s="137" t="s">
        <v>69</v>
      </c>
      <c r="D133" s="139">
        <f>D134-D158</f>
        <v>200000</v>
      </c>
      <c r="E133" s="139">
        <f>E134-E158</f>
        <v>-887741.12</v>
      </c>
      <c r="F133" s="139">
        <f>F134-F158</f>
        <v>50636.74</v>
      </c>
      <c r="G133" s="140">
        <f>G134-G158</f>
        <v>-637104.38</v>
      </c>
    </row>
    <row r="134" spans="1:7" s="3" customFormat="1" ht="22.5" x14ac:dyDescent="0.2">
      <c r="A134" s="141" t="s">
        <v>221</v>
      </c>
      <c r="B134" s="136" t="s">
        <v>52</v>
      </c>
      <c r="C134" s="137"/>
      <c r="D134" s="142">
        <f>D135+D138+D141+D144+D147+D150</f>
        <v>0</v>
      </c>
      <c r="E134" s="142">
        <f>E135+E138+E141+E144+E147+E150</f>
        <v>-314267.23</v>
      </c>
      <c r="F134" s="142">
        <f>F135+F138+F141+F144+F147+F150</f>
        <v>51447.22</v>
      </c>
      <c r="G134" s="143">
        <f>G135+G138+G141+G144+G147+G150</f>
        <v>-262820.01</v>
      </c>
    </row>
    <row r="135" spans="1:7" s="3" customFormat="1" ht="12" x14ac:dyDescent="0.2">
      <c r="A135" s="74" t="s">
        <v>192</v>
      </c>
      <c r="B135" s="136" t="s">
        <v>56</v>
      </c>
      <c r="C135" s="137"/>
      <c r="D135" s="77">
        <f>D136-D137</f>
        <v>0</v>
      </c>
      <c r="E135" s="77">
        <f>E136-E137</f>
        <v>5543</v>
      </c>
      <c r="F135" s="77">
        <f>F136-F137</f>
        <v>13458.84</v>
      </c>
      <c r="G135" s="78">
        <f>G136-G137</f>
        <v>19001.84</v>
      </c>
    </row>
    <row r="136" spans="1:7" s="3" customFormat="1" ht="22.5" x14ac:dyDescent="0.2">
      <c r="A136" s="135" t="s">
        <v>260</v>
      </c>
      <c r="B136" s="136" t="s">
        <v>150</v>
      </c>
      <c r="C136" s="137" t="s">
        <v>68</v>
      </c>
      <c r="D136" s="49">
        <v>1795378.6</v>
      </c>
      <c r="E136" s="49">
        <v>32012334</v>
      </c>
      <c r="F136" s="49">
        <v>4624092.03</v>
      </c>
      <c r="G136" s="82">
        <f>SUM(D136:F136)</f>
        <v>38431804.630000003</v>
      </c>
    </row>
    <row r="137" spans="1:7" s="3" customFormat="1" ht="11.25" x14ac:dyDescent="0.2">
      <c r="A137" s="135" t="s">
        <v>193</v>
      </c>
      <c r="B137" s="136" t="s">
        <v>151</v>
      </c>
      <c r="C137" s="137" t="s">
        <v>69</v>
      </c>
      <c r="D137" s="50">
        <v>1795378.6</v>
      </c>
      <c r="E137" s="50">
        <v>32006791</v>
      </c>
      <c r="F137" s="50">
        <v>4610633.1900000004</v>
      </c>
      <c r="G137" s="82">
        <f>SUM(D137:F137)</f>
        <v>38412802.789999999</v>
      </c>
    </row>
    <row r="138" spans="1:7" s="3" customFormat="1" ht="12" x14ac:dyDescent="0.2">
      <c r="A138" s="126" t="s">
        <v>194</v>
      </c>
      <c r="B138" s="136" t="s">
        <v>61</v>
      </c>
      <c r="C138" s="137"/>
      <c r="D138" s="77">
        <f>D139-D140</f>
        <v>0</v>
      </c>
      <c r="E138" s="77">
        <f>E139-E140</f>
        <v>0</v>
      </c>
      <c r="F138" s="77">
        <f>F139-F140</f>
        <v>0</v>
      </c>
      <c r="G138" s="78">
        <f>G139-G140</f>
        <v>0</v>
      </c>
    </row>
    <row r="139" spans="1:7" s="3" customFormat="1" ht="33.75" x14ac:dyDescent="0.2">
      <c r="A139" s="135" t="s">
        <v>224</v>
      </c>
      <c r="B139" s="136" t="s">
        <v>72</v>
      </c>
      <c r="C139" s="137" t="s">
        <v>70</v>
      </c>
      <c r="D139" s="49"/>
      <c r="E139" s="49"/>
      <c r="F139" s="49"/>
      <c r="G139" s="82">
        <f>SUM(D139:F139)</f>
        <v>0</v>
      </c>
    </row>
    <row r="140" spans="1:7" s="3" customFormat="1" ht="22.5" x14ac:dyDescent="0.2">
      <c r="A140" s="135" t="s">
        <v>195</v>
      </c>
      <c r="B140" s="136" t="s">
        <v>74</v>
      </c>
      <c r="C140" s="137" t="s">
        <v>71</v>
      </c>
      <c r="D140" s="50"/>
      <c r="E140" s="50"/>
      <c r="F140" s="50"/>
      <c r="G140" s="82">
        <f>SUM(D140:F140)</f>
        <v>0</v>
      </c>
    </row>
    <row r="141" spans="1:7" s="3" customFormat="1" ht="12" x14ac:dyDescent="0.2">
      <c r="A141" s="74" t="s">
        <v>196</v>
      </c>
      <c r="B141" s="136" t="s">
        <v>148</v>
      </c>
      <c r="C141" s="137"/>
      <c r="D141" s="77">
        <f>D142-D143</f>
        <v>0</v>
      </c>
      <c r="E141" s="77">
        <f>E142-E143</f>
        <v>0</v>
      </c>
      <c r="F141" s="77">
        <f>F142-F143</f>
        <v>0</v>
      </c>
      <c r="G141" s="78">
        <f>G142-G143</f>
        <v>0</v>
      </c>
    </row>
    <row r="142" spans="1:7" s="3" customFormat="1" ht="22.5" x14ac:dyDescent="0.2">
      <c r="A142" s="135" t="s">
        <v>264</v>
      </c>
      <c r="B142" s="136" t="s">
        <v>177</v>
      </c>
      <c r="C142" s="137" t="s">
        <v>73</v>
      </c>
      <c r="D142" s="50"/>
      <c r="E142" s="50"/>
      <c r="F142" s="50"/>
      <c r="G142" s="82">
        <f>SUM(D142:F142)</f>
        <v>0</v>
      </c>
    </row>
    <row r="143" spans="1:7" s="3" customFormat="1" ht="11.25" x14ac:dyDescent="0.2">
      <c r="A143" s="135" t="s">
        <v>197</v>
      </c>
      <c r="B143" s="136" t="s">
        <v>178</v>
      </c>
      <c r="C143" s="137" t="s">
        <v>75</v>
      </c>
      <c r="D143" s="50"/>
      <c r="E143" s="50"/>
      <c r="F143" s="50"/>
      <c r="G143" s="82">
        <f>SUM(D143:F143)</f>
        <v>0</v>
      </c>
    </row>
    <row r="144" spans="1:7" s="3" customFormat="1" ht="12" x14ac:dyDescent="0.2">
      <c r="A144" s="74" t="s">
        <v>198</v>
      </c>
      <c r="B144" s="136" t="s">
        <v>76</v>
      </c>
      <c r="C144" s="137"/>
      <c r="D144" s="77">
        <f>D145-D146</f>
        <v>0</v>
      </c>
      <c r="E144" s="77">
        <f>E145-E146</f>
        <v>0</v>
      </c>
      <c r="F144" s="77">
        <f>F145-F146</f>
        <v>0</v>
      </c>
      <c r="G144" s="78">
        <f>G145-G146</f>
        <v>0</v>
      </c>
    </row>
    <row r="145" spans="1:7" s="3" customFormat="1" ht="22.5" x14ac:dyDescent="0.2">
      <c r="A145" s="135" t="s">
        <v>225</v>
      </c>
      <c r="B145" s="136" t="s">
        <v>77</v>
      </c>
      <c r="C145" s="137" t="s">
        <v>78</v>
      </c>
      <c r="D145" s="49"/>
      <c r="E145" s="49"/>
      <c r="F145" s="49"/>
      <c r="G145" s="82">
        <f>SUM(D145:F145)</f>
        <v>0</v>
      </c>
    </row>
    <row r="146" spans="1:7" s="3" customFormat="1" ht="11.25" x14ac:dyDescent="0.2">
      <c r="A146" s="135" t="s">
        <v>199</v>
      </c>
      <c r="B146" s="136" t="s">
        <v>79</v>
      </c>
      <c r="C146" s="137" t="s">
        <v>80</v>
      </c>
      <c r="D146" s="49"/>
      <c r="E146" s="49"/>
      <c r="F146" s="49"/>
      <c r="G146" s="82">
        <f>SUM(D146:F146)</f>
        <v>0</v>
      </c>
    </row>
    <row r="147" spans="1:7" s="3" customFormat="1" ht="12" x14ac:dyDescent="0.2">
      <c r="A147" s="74" t="s">
        <v>222</v>
      </c>
      <c r="B147" s="136" t="s">
        <v>81</v>
      </c>
      <c r="C147" s="137"/>
      <c r="D147" s="77">
        <f>D148-D149</f>
        <v>0</v>
      </c>
      <c r="E147" s="77">
        <f>E148-E149</f>
        <v>0</v>
      </c>
      <c r="F147" s="77">
        <f>F148-F149</f>
        <v>0</v>
      </c>
      <c r="G147" s="78">
        <f>G148-G149</f>
        <v>0</v>
      </c>
    </row>
    <row r="148" spans="1:7" s="3" customFormat="1" ht="22.5" x14ac:dyDescent="0.2">
      <c r="A148" s="135" t="s">
        <v>226</v>
      </c>
      <c r="B148" s="136" t="s">
        <v>82</v>
      </c>
      <c r="C148" s="137" t="s">
        <v>83</v>
      </c>
      <c r="D148" s="49"/>
      <c r="E148" s="49"/>
      <c r="F148" s="49"/>
      <c r="G148" s="82">
        <f>SUM(D148:F148)</f>
        <v>0</v>
      </c>
    </row>
    <row r="149" spans="1:7" s="3" customFormat="1" ht="11.25" x14ac:dyDescent="0.2">
      <c r="A149" s="135" t="s">
        <v>200</v>
      </c>
      <c r="B149" s="136" t="s">
        <v>84</v>
      </c>
      <c r="C149" s="137" t="s">
        <v>85</v>
      </c>
      <c r="D149" s="49"/>
      <c r="E149" s="49"/>
      <c r="F149" s="49"/>
      <c r="G149" s="82">
        <f>SUM(D149:F149)</f>
        <v>0</v>
      </c>
    </row>
    <row r="150" spans="1:7" s="3" customFormat="1" ht="12" x14ac:dyDescent="0.2">
      <c r="A150" s="74" t="s">
        <v>223</v>
      </c>
      <c r="B150" s="136" t="s">
        <v>86</v>
      </c>
      <c r="C150" s="137"/>
      <c r="D150" s="77">
        <f>D151-D152</f>
        <v>0</v>
      </c>
      <c r="E150" s="77">
        <f>E151-E152</f>
        <v>-319810.23</v>
      </c>
      <c r="F150" s="77">
        <f>F151-F152</f>
        <v>37988.379999999997</v>
      </c>
      <c r="G150" s="78">
        <f>G151-G152</f>
        <v>-281821.84999999998</v>
      </c>
    </row>
    <row r="151" spans="1:7" s="3" customFormat="1" ht="22.5" x14ac:dyDescent="0.2">
      <c r="A151" s="135" t="s">
        <v>227</v>
      </c>
      <c r="B151" s="136" t="s">
        <v>87</v>
      </c>
      <c r="C151" s="137" t="s">
        <v>88</v>
      </c>
      <c r="D151" s="49">
        <v>2964488.6</v>
      </c>
      <c r="E151" s="49">
        <v>97982558.799999997</v>
      </c>
      <c r="F151" s="49">
        <v>4948409.66</v>
      </c>
      <c r="G151" s="82">
        <f>SUM(D151:F151)</f>
        <v>105895457.06</v>
      </c>
    </row>
    <row r="152" spans="1:7" s="3" customFormat="1" ht="12" thickBot="1" x14ac:dyDescent="0.25">
      <c r="A152" s="135" t="s">
        <v>201</v>
      </c>
      <c r="B152" s="144" t="s">
        <v>89</v>
      </c>
      <c r="C152" s="145" t="s">
        <v>90</v>
      </c>
      <c r="D152" s="52">
        <v>2964488.6</v>
      </c>
      <c r="E152" s="52">
        <v>98302369.030000001</v>
      </c>
      <c r="F152" s="52">
        <v>4910421.28</v>
      </c>
      <c r="G152" s="89">
        <f>SUM(D152:F152)</f>
        <v>106177278.91</v>
      </c>
    </row>
    <row r="153" spans="1:7" s="3" customFormat="1" ht="11.25" x14ac:dyDescent="0.2">
      <c r="A153" s="90"/>
      <c r="B153" s="90"/>
      <c r="C153" s="90"/>
      <c r="D153" s="90"/>
      <c r="E153" s="90"/>
      <c r="F153" s="90"/>
      <c r="G153" s="90" t="s">
        <v>91</v>
      </c>
    </row>
    <row r="154" spans="1:7" s="3" customFormat="1" ht="9.9499999999999993" customHeight="1" x14ac:dyDescent="0.2">
      <c r="A154" s="53"/>
      <c r="B154" s="54" t="s">
        <v>4</v>
      </c>
      <c r="C154" s="162" t="s">
        <v>5</v>
      </c>
      <c r="D154" s="55" t="s">
        <v>6</v>
      </c>
      <c r="E154" s="55" t="s">
        <v>127</v>
      </c>
      <c r="F154" s="56" t="s">
        <v>130</v>
      </c>
      <c r="G154" s="91"/>
    </row>
    <row r="155" spans="1:7" s="3" customFormat="1" ht="12.2" customHeight="1" x14ac:dyDescent="0.2">
      <c r="A155" s="58" t="s">
        <v>7</v>
      </c>
      <c r="B155" s="59" t="s">
        <v>8</v>
      </c>
      <c r="C155" s="163"/>
      <c r="D155" s="60" t="s">
        <v>9</v>
      </c>
      <c r="E155" s="60" t="s">
        <v>128</v>
      </c>
      <c r="F155" s="61" t="s">
        <v>131</v>
      </c>
      <c r="G155" s="92" t="s">
        <v>10</v>
      </c>
    </row>
    <row r="156" spans="1:7" s="3" customFormat="1" ht="11.25" x14ac:dyDescent="0.2">
      <c r="A156" s="63"/>
      <c r="B156" s="59" t="s">
        <v>11</v>
      </c>
      <c r="C156" s="164"/>
      <c r="D156" s="64" t="s">
        <v>12</v>
      </c>
      <c r="E156" s="60" t="s">
        <v>129</v>
      </c>
      <c r="F156" s="61" t="s">
        <v>132</v>
      </c>
      <c r="G156" s="92"/>
    </row>
    <row r="157" spans="1:7" s="3" customFormat="1" ht="12" thickBot="1" x14ac:dyDescent="0.25">
      <c r="A157" s="65">
        <v>1</v>
      </c>
      <c r="B157" s="66">
        <v>2</v>
      </c>
      <c r="C157" s="66">
        <v>3</v>
      </c>
      <c r="D157" s="67">
        <v>4</v>
      </c>
      <c r="E157" s="67">
        <v>5</v>
      </c>
      <c r="F157" s="56" t="s">
        <v>13</v>
      </c>
      <c r="G157" s="91" t="s">
        <v>14</v>
      </c>
    </row>
    <row r="158" spans="1:7" s="3" customFormat="1" ht="11.25" x14ac:dyDescent="0.2">
      <c r="A158" s="146" t="s">
        <v>228</v>
      </c>
      <c r="B158" s="70" t="s">
        <v>68</v>
      </c>
      <c r="C158" s="71"/>
      <c r="D158" s="147">
        <f>D159+D162+D165+D168+D169</f>
        <v>-200000</v>
      </c>
      <c r="E158" s="147">
        <f>E159+E162+E165+E168+E169</f>
        <v>573473.89</v>
      </c>
      <c r="F158" s="147">
        <f>F159+F162+F165+F168+F169</f>
        <v>810.48</v>
      </c>
      <c r="G158" s="148">
        <f>G159+G162+G165+G168+G169</f>
        <v>374284.37</v>
      </c>
    </row>
    <row r="159" spans="1:7" s="3" customFormat="1" ht="24" x14ac:dyDescent="0.2">
      <c r="A159" s="74" t="s">
        <v>202</v>
      </c>
      <c r="B159" s="75" t="s">
        <v>70</v>
      </c>
      <c r="C159" s="76"/>
      <c r="D159" s="103">
        <f>D160-D161</f>
        <v>0</v>
      </c>
      <c r="E159" s="103">
        <f>E160-E161</f>
        <v>0</v>
      </c>
      <c r="F159" s="103">
        <f>F160-F161</f>
        <v>0</v>
      </c>
      <c r="G159" s="104">
        <f>G160-G161</f>
        <v>0</v>
      </c>
    </row>
    <row r="160" spans="1:7" s="3" customFormat="1" ht="33.75" x14ac:dyDescent="0.2">
      <c r="A160" s="123" t="s">
        <v>230</v>
      </c>
      <c r="B160" s="75" t="s">
        <v>92</v>
      </c>
      <c r="C160" s="76" t="s">
        <v>93</v>
      </c>
      <c r="D160" s="33"/>
      <c r="E160" s="33"/>
      <c r="F160" s="33"/>
      <c r="G160" s="100">
        <f>SUM(D160:F160)</f>
        <v>0</v>
      </c>
    </row>
    <row r="161" spans="1:10" s="3" customFormat="1" ht="22.5" x14ac:dyDescent="0.2">
      <c r="A161" s="123" t="s">
        <v>203</v>
      </c>
      <c r="B161" s="75" t="s">
        <v>94</v>
      </c>
      <c r="C161" s="76" t="s">
        <v>95</v>
      </c>
      <c r="D161" s="33"/>
      <c r="E161" s="33"/>
      <c r="F161" s="33"/>
      <c r="G161" s="100">
        <f>SUM(D161:F161)</f>
        <v>0</v>
      </c>
    </row>
    <row r="162" spans="1:10" s="3" customFormat="1" ht="24" x14ac:dyDescent="0.2">
      <c r="A162" s="74" t="s">
        <v>204</v>
      </c>
      <c r="B162" s="75" t="s">
        <v>73</v>
      </c>
      <c r="C162" s="76"/>
      <c r="D162" s="103">
        <f>D163-D164</f>
        <v>0</v>
      </c>
      <c r="E162" s="103">
        <f>E163-E164</f>
        <v>0</v>
      </c>
      <c r="F162" s="103">
        <f>F163-F164</f>
        <v>0</v>
      </c>
      <c r="G162" s="104">
        <f>G163-G164</f>
        <v>0</v>
      </c>
    </row>
    <row r="163" spans="1:10" s="3" customFormat="1" ht="33.75" x14ac:dyDescent="0.2">
      <c r="A163" s="123" t="s">
        <v>231</v>
      </c>
      <c r="B163" s="75" t="s">
        <v>96</v>
      </c>
      <c r="C163" s="76" t="s">
        <v>97</v>
      </c>
      <c r="D163" s="33"/>
      <c r="E163" s="33"/>
      <c r="F163" s="33"/>
      <c r="G163" s="100">
        <f>SUM(D163:F163)</f>
        <v>0</v>
      </c>
      <c r="H163" s="11"/>
      <c r="I163" s="11"/>
      <c r="J163" s="11"/>
    </row>
    <row r="164" spans="1:10" s="3" customFormat="1" ht="22.5" x14ac:dyDescent="0.2">
      <c r="A164" s="123" t="s">
        <v>205</v>
      </c>
      <c r="B164" s="75" t="s">
        <v>98</v>
      </c>
      <c r="C164" s="76" t="s">
        <v>99</v>
      </c>
      <c r="D164" s="33"/>
      <c r="E164" s="33"/>
      <c r="F164" s="33"/>
      <c r="G164" s="100">
        <f>SUM(D164:F164)</f>
        <v>0</v>
      </c>
      <c r="H164" s="11"/>
      <c r="I164" s="11"/>
      <c r="J164" s="11"/>
    </row>
    <row r="165" spans="1:10" s="3" customFormat="1" ht="12" x14ac:dyDescent="0.2">
      <c r="A165" s="74" t="s">
        <v>229</v>
      </c>
      <c r="B165" s="75" t="s">
        <v>78</v>
      </c>
      <c r="C165" s="76"/>
      <c r="D165" s="103">
        <f>D166-D167</f>
        <v>-200000</v>
      </c>
      <c r="E165" s="103">
        <f>E166-E167</f>
        <v>341435.84</v>
      </c>
      <c r="F165" s="103">
        <f>F166-F167</f>
        <v>-101773.4</v>
      </c>
      <c r="G165" s="104">
        <f>G166-G167</f>
        <v>39662.44</v>
      </c>
      <c r="H165" s="45"/>
      <c r="I165" s="11"/>
      <c r="J165" s="11"/>
    </row>
    <row r="166" spans="1:10" s="15" customFormat="1" ht="22.5" x14ac:dyDescent="0.2">
      <c r="A166" s="123" t="s">
        <v>232</v>
      </c>
      <c r="B166" s="75" t="s">
        <v>100</v>
      </c>
      <c r="C166" s="76" t="s">
        <v>101</v>
      </c>
      <c r="D166" s="33">
        <v>1867360.6</v>
      </c>
      <c r="E166" s="33">
        <v>35928238.920000002</v>
      </c>
      <c r="F166" s="33">
        <v>4679904.42</v>
      </c>
      <c r="G166" s="100">
        <f>SUM(D166:F166)</f>
        <v>42475503.939999998</v>
      </c>
    </row>
    <row r="167" spans="1:10" s="15" customFormat="1" ht="11.25" x14ac:dyDescent="0.2">
      <c r="A167" s="123" t="s">
        <v>206</v>
      </c>
      <c r="B167" s="75" t="s">
        <v>102</v>
      </c>
      <c r="C167" s="76" t="s">
        <v>103</v>
      </c>
      <c r="D167" s="33">
        <v>2067360.6</v>
      </c>
      <c r="E167" s="33">
        <v>35586803.079999998</v>
      </c>
      <c r="F167" s="33">
        <v>4781677.82</v>
      </c>
      <c r="G167" s="100">
        <f>SUM(D167:F167)</f>
        <v>42435841.5</v>
      </c>
    </row>
    <row r="168" spans="1:10" s="15" customFormat="1" ht="12" x14ac:dyDescent="0.2">
      <c r="A168" s="126" t="s">
        <v>152</v>
      </c>
      <c r="B168" s="75" t="s">
        <v>83</v>
      </c>
      <c r="C168" s="76" t="s">
        <v>64</v>
      </c>
      <c r="D168" s="33"/>
      <c r="E168" s="33"/>
      <c r="F168" s="33">
        <v>-2000</v>
      </c>
      <c r="G168" s="100">
        <f>SUM(D168:F168)</f>
        <v>-2000</v>
      </c>
    </row>
    <row r="169" spans="1:10" s="15" customFormat="1" ht="12.75" thickBot="1" x14ac:dyDescent="0.25">
      <c r="A169" s="126" t="s">
        <v>153</v>
      </c>
      <c r="B169" s="127" t="s">
        <v>88</v>
      </c>
      <c r="C169" s="149" t="s">
        <v>64</v>
      </c>
      <c r="D169" s="34"/>
      <c r="E169" s="34">
        <v>232038.05</v>
      </c>
      <c r="F169" s="34">
        <v>104583.88</v>
      </c>
      <c r="G169" s="111">
        <f>SUM(D169:F169)</f>
        <v>336621.93</v>
      </c>
      <c r="H169" s="19"/>
      <c r="I169" s="19"/>
      <c r="J169" s="19"/>
    </row>
    <row r="170" spans="1:10" s="15" customFormat="1" ht="11.25" x14ac:dyDescent="0.2">
      <c r="A170" s="28"/>
      <c r="B170" s="30"/>
      <c r="C170" s="42"/>
      <c r="D170" s="43"/>
      <c r="E170" s="43"/>
      <c r="F170" s="43"/>
      <c r="G170" s="44"/>
      <c r="H170" s="19"/>
      <c r="J170" s="19"/>
    </row>
    <row r="171" spans="1:10" s="15" customFormat="1" ht="19.5" customHeight="1" x14ac:dyDescent="0.2">
      <c r="A171" s="14" t="s">
        <v>208</v>
      </c>
      <c r="B171" s="169"/>
      <c r="C171" s="169"/>
      <c r="D171" s="169"/>
      <c r="E171" s="29" t="s">
        <v>117</v>
      </c>
      <c r="F171" s="27"/>
      <c r="G171" s="32"/>
      <c r="I171" s="19"/>
      <c r="J171" s="19"/>
    </row>
    <row r="172" spans="1:10" s="15" customFormat="1" ht="10.5" customHeight="1" x14ac:dyDescent="0.2">
      <c r="A172" s="16" t="s">
        <v>120</v>
      </c>
      <c r="B172" s="170" t="s">
        <v>119</v>
      </c>
      <c r="C172" s="170"/>
      <c r="D172" s="170"/>
      <c r="F172" s="16" t="s">
        <v>118</v>
      </c>
      <c r="G172" s="31" t="s">
        <v>119</v>
      </c>
      <c r="I172" s="19"/>
      <c r="J172" s="19"/>
    </row>
    <row r="173" spans="1:10" s="15" customFormat="1" ht="30" customHeight="1" x14ac:dyDescent="0.2">
      <c r="A173" s="17"/>
      <c r="B173" s="17"/>
      <c r="C173" s="17"/>
      <c r="F173" s="17"/>
    </row>
    <row r="174" spans="1:10" s="15" customFormat="1" ht="10.5" customHeight="1" x14ac:dyDescent="0.2">
      <c r="A174" s="18" t="s">
        <v>115</v>
      </c>
      <c r="B174" s="171"/>
      <c r="C174" s="171"/>
      <c r="D174" s="171"/>
      <c r="E174" s="171"/>
      <c r="F174" s="171"/>
      <c r="G174" s="171"/>
    </row>
    <row r="175" spans="1:10" s="15" customFormat="1" ht="9.75" customHeight="1" x14ac:dyDescent="0.2">
      <c r="A175" s="19"/>
      <c r="B175" s="170" t="s">
        <v>116</v>
      </c>
      <c r="C175" s="170"/>
      <c r="D175" s="170"/>
      <c r="E175" s="170"/>
      <c r="F175" s="170"/>
      <c r="G175" s="170"/>
    </row>
    <row r="176" spans="1:10" s="15" customFormat="1" ht="18.75" customHeight="1" x14ac:dyDescent="0.2">
      <c r="A176" s="20" t="s">
        <v>121</v>
      </c>
      <c r="B176" s="169"/>
      <c r="C176" s="169"/>
      <c r="D176" s="169"/>
      <c r="E176" s="21"/>
      <c r="F176" s="169"/>
      <c r="G176" s="169"/>
      <c r="H176" s="24"/>
      <c r="I176" s="24"/>
    </row>
    <row r="177" spans="1:7" s="26" customFormat="1" x14ac:dyDescent="0.2">
      <c r="A177" s="20" t="s">
        <v>122</v>
      </c>
      <c r="B177" s="170" t="s">
        <v>123</v>
      </c>
      <c r="C177" s="170"/>
      <c r="D177" s="170"/>
      <c r="E177" s="22" t="s">
        <v>118</v>
      </c>
      <c r="F177" s="170" t="s">
        <v>119</v>
      </c>
      <c r="G177" s="170"/>
    </row>
    <row r="178" spans="1:7" x14ac:dyDescent="0.2">
      <c r="A178" s="14" t="s">
        <v>209</v>
      </c>
      <c r="B178" s="169"/>
      <c r="C178" s="169"/>
      <c r="D178" s="169"/>
      <c r="E178" s="169"/>
      <c r="F178" s="169"/>
      <c r="G178" s="32"/>
    </row>
    <row r="179" spans="1:7" x14ac:dyDescent="0.2">
      <c r="A179" s="16" t="s">
        <v>120</v>
      </c>
      <c r="B179" s="170" t="s">
        <v>123</v>
      </c>
      <c r="C179" s="170"/>
      <c r="D179" s="170"/>
      <c r="E179" s="170" t="s">
        <v>119</v>
      </c>
      <c r="F179" s="170"/>
      <c r="G179" s="16" t="s">
        <v>124</v>
      </c>
    </row>
    <row r="180" spans="1:7" x14ac:dyDescent="0.2">
      <c r="A180" s="17"/>
      <c r="B180" s="17"/>
      <c r="C180" s="17"/>
      <c r="D180" s="15"/>
      <c r="E180" s="15"/>
      <c r="F180" s="17"/>
      <c r="G180" s="17"/>
    </row>
    <row r="181" spans="1:7" ht="14.25" customHeight="1" x14ac:dyDescent="0.2">
      <c r="A181" s="38" t="s">
        <v>104</v>
      </c>
      <c r="B181" s="17"/>
      <c r="C181" s="17"/>
      <c r="D181" s="14"/>
      <c r="E181" s="23"/>
      <c r="F181" s="23"/>
      <c r="G181" s="23"/>
    </row>
    <row r="182" spans="1:7" ht="14.25" customHeight="1" x14ac:dyDescent="0.2">
      <c r="A182" s="38"/>
      <c r="B182" s="17"/>
      <c r="C182" s="17"/>
      <c r="D182" s="14"/>
      <c r="E182" s="23"/>
      <c r="F182" s="23"/>
      <c r="G182" s="23"/>
    </row>
    <row r="183" spans="1:7" ht="13.5" hidden="1" customHeight="1" thickBot="1" x14ac:dyDescent="0.25">
      <c r="A183" s="25"/>
      <c r="B183" s="25"/>
      <c r="C183" s="25"/>
      <c r="D183" s="25"/>
      <c r="E183" s="25"/>
      <c r="F183" s="26"/>
      <c r="G183" s="26"/>
    </row>
    <row r="184" spans="1:7" ht="48.75" hidden="1" customHeight="1" thickTop="1" thickBot="1" x14ac:dyDescent="0.25">
      <c r="B184" s="155"/>
      <c r="C184" s="156"/>
      <c r="D184" s="156"/>
      <c r="E184" s="157" t="s">
        <v>159</v>
      </c>
      <c r="F184" s="157"/>
      <c r="G184" s="158"/>
    </row>
    <row r="185" spans="1:7" ht="13.5" hidden="1" customHeight="1" thickTop="1" thickBot="1" x14ac:dyDescent="0.25"/>
    <row r="186" spans="1:7" ht="15.75" hidden="1" thickTop="1" x14ac:dyDescent="0.2">
      <c r="B186" s="173" t="s">
        <v>160</v>
      </c>
      <c r="C186" s="174"/>
      <c r="D186" s="174"/>
      <c r="E186" s="175"/>
      <c r="F186" s="175"/>
      <c r="G186" s="176"/>
    </row>
    <row r="187" spans="1:7" hidden="1" x14ac:dyDescent="0.2">
      <c r="B187" s="177" t="s">
        <v>161</v>
      </c>
      <c r="C187" s="178"/>
      <c r="D187" s="178"/>
      <c r="E187" s="179"/>
      <c r="F187" s="179"/>
      <c r="G187" s="180"/>
    </row>
    <row r="188" spans="1:7" hidden="1" x14ac:dyDescent="0.2">
      <c r="B188" s="177" t="s">
        <v>158</v>
      </c>
      <c r="C188" s="178"/>
      <c r="D188" s="178"/>
      <c r="E188" s="181"/>
      <c r="F188" s="181"/>
      <c r="G188" s="182"/>
    </row>
    <row r="189" spans="1:7" hidden="1" x14ac:dyDescent="0.2">
      <c r="B189" s="177" t="s">
        <v>162</v>
      </c>
      <c r="C189" s="178"/>
      <c r="D189" s="178"/>
      <c r="E189" s="181"/>
      <c r="F189" s="181"/>
      <c r="G189" s="182"/>
    </row>
    <row r="190" spans="1:7" hidden="1" x14ac:dyDescent="0.2">
      <c r="B190" s="177" t="s">
        <v>163</v>
      </c>
      <c r="C190" s="178"/>
      <c r="D190" s="178"/>
      <c r="E190" s="181"/>
      <c r="F190" s="181"/>
      <c r="G190" s="182"/>
    </row>
    <row r="191" spans="1:7" hidden="1" x14ac:dyDescent="0.2">
      <c r="B191" s="177" t="s">
        <v>164</v>
      </c>
      <c r="C191" s="178"/>
      <c r="D191" s="178"/>
      <c r="E191" s="179"/>
      <c r="F191" s="179"/>
      <c r="G191" s="180"/>
    </row>
    <row r="192" spans="1:7" hidden="1" x14ac:dyDescent="0.2">
      <c r="B192" s="177" t="s">
        <v>165</v>
      </c>
      <c r="C192" s="178"/>
      <c r="D192" s="178"/>
      <c r="E192" s="179"/>
      <c r="F192" s="179"/>
      <c r="G192" s="180"/>
    </row>
    <row r="193" spans="2:7" hidden="1" x14ac:dyDescent="0.2">
      <c r="B193" s="177" t="s">
        <v>166</v>
      </c>
      <c r="C193" s="178"/>
      <c r="D193" s="178"/>
      <c r="E193" s="181"/>
      <c r="F193" s="181"/>
      <c r="G193" s="182"/>
    </row>
    <row r="194" spans="2:7" ht="15.75" hidden="1" thickBot="1" x14ac:dyDescent="0.25">
      <c r="B194" s="183" t="s">
        <v>167</v>
      </c>
      <c r="C194" s="184"/>
      <c r="D194" s="184"/>
      <c r="E194" s="185"/>
      <c r="F194" s="185"/>
      <c r="G194" s="186"/>
    </row>
    <row r="195" spans="2:7" ht="4.5" hidden="1" customHeight="1" thickTop="1" x14ac:dyDescent="0.2">
      <c r="B195" s="187"/>
      <c r="C195" s="187"/>
      <c r="D195" s="187"/>
      <c r="E195" s="188"/>
      <c r="F195" s="188"/>
      <c r="G195" s="188"/>
    </row>
    <row r="196" spans="2:7" hidden="1" x14ac:dyDescent="0.2"/>
  </sheetData>
  <mergeCells count="45">
    <mergeCell ref="B179:D179"/>
    <mergeCell ref="B174:G174"/>
    <mergeCell ref="B177:D177"/>
    <mergeCell ref="F176:G176"/>
    <mergeCell ref="F177:G177"/>
    <mergeCell ref="B178:D178"/>
    <mergeCell ref="E178:F178"/>
    <mergeCell ref="B175:G175"/>
    <mergeCell ref="E179:F179"/>
    <mergeCell ref="B176:D176"/>
    <mergeCell ref="C126:C128"/>
    <mergeCell ref="B6:E6"/>
    <mergeCell ref="B171:D171"/>
    <mergeCell ref="B172:D172"/>
    <mergeCell ref="B5:E5"/>
    <mergeCell ref="C84:C86"/>
    <mergeCell ref="C154:C156"/>
    <mergeCell ref="A1:F1"/>
    <mergeCell ref="C12:C14"/>
    <mergeCell ref="C37:C39"/>
    <mergeCell ref="C3:D3"/>
    <mergeCell ref="B7:E8"/>
    <mergeCell ref="B4:E4"/>
    <mergeCell ref="E190:G190"/>
    <mergeCell ref="B184:D184"/>
    <mergeCell ref="E184:G184"/>
    <mergeCell ref="B186:D186"/>
    <mergeCell ref="B188:D188"/>
    <mergeCell ref="B189:D189"/>
    <mergeCell ref="B187:D187"/>
    <mergeCell ref="E186:G186"/>
    <mergeCell ref="E187:G187"/>
    <mergeCell ref="E188:G188"/>
    <mergeCell ref="E189:G189"/>
    <mergeCell ref="B190:D190"/>
    <mergeCell ref="B191:D191"/>
    <mergeCell ref="B192:D192"/>
    <mergeCell ref="B194:D194"/>
    <mergeCell ref="B193:D193"/>
    <mergeCell ref="E193:G193"/>
    <mergeCell ref="E191:G191"/>
    <mergeCell ref="E192:G192"/>
    <mergeCell ref="E194:G194"/>
    <mergeCell ref="B195:D195"/>
    <mergeCell ref="E195:G195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5" max="16383" man="1"/>
    <brk id="82" max="16383" man="1"/>
    <brk id="124" max="16383" man="1"/>
    <brk id="152" max="16383" man="1"/>
    <brk id="182" max="16383" man="1"/>
  </rowBreaks>
  <ignoredErrors>
    <ignoredError sqref="G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2011-06-24T08:15:11Z</dcterms:created>
  <dcterms:modified xsi:type="dcterms:W3CDTF">2020-03-26T04:24:30Z</dcterms:modified>
</cp:coreProperties>
</file>